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Template" sheetId="1" r:id="rId1"/>
    <sheet name="Nordstrom" sheetId="2" r:id="rId2"/>
    <sheet name="John Deere" sheetId="3" r:id="rId3"/>
    <sheet name="McGraw-Hill" sheetId="4" r:id="rId4"/>
  </sheets>
  <calcPr calcId="125725"/>
</workbook>
</file>

<file path=xl/calcChain.xml><?xml version="1.0" encoding="utf-8"?>
<calcChain xmlns="http://schemas.openxmlformats.org/spreadsheetml/2006/main">
  <c r="F13" i="4"/>
  <c r="F18" s="1"/>
  <c r="E13"/>
  <c r="D13"/>
  <c r="D18" s="1"/>
  <c r="F13" i="3"/>
  <c r="E13"/>
  <c r="D13"/>
  <c r="F25" i="4"/>
  <c r="E25"/>
  <c r="D25"/>
  <c r="F24"/>
  <c r="E24"/>
  <c r="D24"/>
  <c r="F23"/>
  <c r="E23"/>
  <c r="D23"/>
  <c r="I22"/>
  <c r="I23" s="1"/>
  <c r="F22"/>
  <c r="E22"/>
  <c r="D22"/>
  <c r="F21"/>
  <c r="E21"/>
  <c r="D21"/>
  <c r="J20"/>
  <c r="F20"/>
  <c r="E20"/>
  <c r="D20"/>
  <c r="J19"/>
  <c r="K20" s="1"/>
  <c r="F19"/>
  <c r="E19"/>
  <c r="D19"/>
  <c r="F17"/>
  <c r="E17"/>
  <c r="D17"/>
  <c r="F16"/>
  <c r="E16"/>
  <c r="D16"/>
  <c r="F15"/>
  <c r="E15"/>
  <c r="D15"/>
  <c r="E18"/>
  <c r="H12"/>
  <c r="J12" s="1"/>
  <c r="G12"/>
  <c r="I12" s="1"/>
  <c r="H11"/>
  <c r="J11" s="1"/>
  <c r="G11"/>
  <c r="I11" s="1"/>
  <c r="H10"/>
  <c r="J10" s="1"/>
  <c r="G10"/>
  <c r="I10" s="1"/>
  <c r="H9"/>
  <c r="J9" s="1"/>
  <c r="G9"/>
  <c r="I9" s="1"/>
  <c r="H8"/>
  <c r="J8" s="1"/>
  <c r="G8"/>
  <c r="I8" s="1"/>
  <c r="H7"/>
  <c r="J7" s="1"/>
  <c r="G7"/>
  <c r="I7" s="1"/>
  <c r="H6"/>
  <c r="J6" s="1"/>
  <c r="G6"/>
  <c r="I6" s="1"/>
  <c r="H5"/>
  <c r="J5" s="1"/>
  <c r="G5"/>
  <c r="I5" s="1"/>
  <c r="H4"/>
  <c r="J4" s="1"/>
  <c r="G4"/>
  <c r="I4" s="1"/>
  <c r="H3"/>
  <c r="J3" s="1"/>
  <c r="G3"/>
  <c r="I3" s="1"/>
  <c r="J2"/>
  <c r="I2"/>
  <c r="H2"/>
  <c r="G2"/>
  <c r="F25" i="3"/>
  <c r="E25"/>
  <c r="D25"/>
  <c r="F24"/>
  <c r="E24"/>
  <c r="D24"/>
  <c r="F23"/>
  <c r="E23"/>
  <c r="D23"/>
  <c r="I22"/>
  <c r="I23" s="1"/>
  <c r="F22"/>
  <c r="E22"/>
  <c r="D22"/>
  <c r="F21"/>
  <c r="E21"/>
  <c r="D21"/>
  <c r="J20"/>
  <c r="F20"/>
  <c r="E20"/>
  <c r="D20"/>
  <c r="J19"/>
  <c r="K20" s="1"/>
  <c r="F19"/>
  <c r="E19"/>
  <c r="D19"/>
  <c r="F17"/>
  <c r="E17"/>
  <c r="D17"/>
  <c r="F16"/>
  <c r="E16"/>
  <c r="D16"/>
  <c r="F15"/>
  <c r="E15"/>
  <c r="D15"/>
  <c r="F18"/>
  <c r="E18"/>
  <c r="D18"/>
  <c r="H12"/>
  <c r="J12" s="1"/>
  <c r="G12"/>
  <c r="I12" s="1"/>
  <c r="H11"/>
  <c r="J11" s="1"/>
  <c r="G11"/>
  <c r="I11" s="1"/>
  <c r="H10"/>
  <c r="J10" s="1"/>
  <c r="G10"/>
  <c r="I10" s="1"/>
  <c r="H9"/>
  <c r="J9" s="1"/>
  <c r="G9"/>
  <c r="I9" s="1"/>
  <c r="H8"/>
  <c r="J8" s="1"/>
  <c r="G8"/>
  <c r="I8" s="1"/>
  <c r="H7"/>
  <c r="J7" s="1"/>
  <c r="G7"/>
  <c r="I7" s="1"/>
  <c r="H6"/>
  <c r="J6" s="1"/>
  <c r="G6"/>
  <c r="I6" s="1"/>
  <c r="H5"/>
  <c r="J5" s="1"/>
  <c r="G5"/>
  <c r="I5" s="1"/>
  <c r="H4"/>
  <c r="J4" s="1"/>
  <c r="G4"/>
  <c r="I4" s="1"/>
  <c r="H3"/>
  <c r="J3" s="1"/>
  <c r="G3"/>
  <c r="I3" s="1"/>
  <c r="J2"/>
  <c r="I2"/>
  <c r="H2"/>
  <c r="G2"/>
  <c r="F13" i="2"/>
  <c r="E13"/>
  <c r="D13"/>
  <c r="J2"/>
  <c r="I2"/>
  <c r="H2"/>
  <c r="G2"/>
  <c r="K22"/>
  <c r="K23" s="1"/>
  <c r="K20"/>
  <c r="K19"/>
  <c r="F25"/>
  <c r="E25"/>
  <c r="D25"/>
  <c r="F24"/>
  <c r="E24"/>
  <c r="D24"/>
  <c r="F23"/>
  <c r="E23"/>
  <c r="D23"/>
  <c r="I22"/>
  <c r="I23" s="1"/>
  <c r="F22"/>
  <c r="E22"/>
  <c r="D22"/>
  <c r="F21"/>
  <c r="E21"/>
  <c r="D21"/>
  <c r="J20"/>
  <c r="F20"/>
  <c r="E20"/>
  <c r="D20"/>
  <c r="J19"/>
  <c r="F19"/>
  <c r="E19"/>
  <c r="D19"/>
  <c r="F18"/>
  <c r="E18"/>
  <c r="D18"/>
  <c r="F17"/>
  <c r="E17"/>
  <c r="D17"/>
  <c r="F16"/>
  <c r="E16"/>
  <c r="D16"/>
  <c r="F15"/>
  <c r="E15"/>
  <c r="D15"/>
  <c r="H13"/>
  <c r="J13" s="1"/>
  <c r="H12"/>
  <c r="J12" s="1"/>
  <c r="G12"/>
  <c r="I12" s="1"/>
  <c r="H11"/>
  <c r="J11" s="1"/>
  <c r="G11"/>
  <c r="I11" s="1"/>
  <c r="H10"/>
  <c r="J10" s="1"/>
  <c r="G10"/>
  <c r="I10" s="1"/>
  <c r="H9"/>
  <c r="J9" s="1"/>
  <c r="G9"/>
  <c r="I9" s="1"/>
  <c r="H8"/>
  <c r="J8" s="1"/>
  <c r="G8"/>
  <c r="I8" s="1"/>
  <c r="H7"/>
  <c r="J7" s="1"/>
  <c r="G7"/>
  <c r="I7" s="1"/>
  <c r="H6"/>
  <c r="J6" s="1"/>
  <c r="G6"/>
  <c r="I6" s="1"/>
  <c r="H5"/>
  <c r="J5" s="1"/>
  <c r="G5"/>
  <c r="I5" s="1"/>
  <c r="H4"/>
  <c r="J4" s="1"/>
  <c r="G4"/>
  <c r="I4" s="1"/>
  <c r="H3"/>
  <c r="J3" s="1"/>
  <c r="G3"/>
  <c r="I3" s="1"/>
  <c r="J20" i="1"/>
  <c r="J19"/>
  <c r="I23"/>
  <c r="I22"/>
  <c r="F15"/>
  <c r="E15"/>
  <c r="D15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G4"/>
  <c r="H4"/>
  <c r="I4"/>
  <c r="J4"/>
  <c r="G5"/>
  <c r="H5"/>
  <c r="I5"/>
  <c r="J5"/>
  <c r="G6"/>
  <c r="H6"/>
  <c r="I6"/>
  <c r="J6"/>
  <c r="G7"/>
  <c r="H7"/>
  <c r="I7"/>
  <c r="J7"/>
  <c r="G8"/>
  <c r="H8"/>
  <c r="I8"/>
  <c r="J8"/>
  <c r="G9"/>
  <c r="H9"/>
  <c r="I9"/>
  <c r="J9"/>
  <c r="G10"/>
  <c r="H10"/>
  <c r="I10"/>
  <c r="J10"/>
  <c r="G11"/>
  <c r="H11"/>
  <c r="I11"/>
  <c r="J11"/>
  <c r="G12"/>
  <c r="H12"/>
  <c r="I12"/>
  <c r="J12"/>
  <c r="G13"/>
  <c r="H13"/>
  <c r="I13"/>
  <c r="J13"/>
  <c r="J3"/>
  <c r="I3"/>
  <c r="H3"/>
  <c r="G3"/>
  <c r="J2"/>
  <c r="I2"/>
  <c r="H2"/>
  <c r="G2"/>
  <c r="D25"/>
  <c r="D24"/>
  <c r="D23"/>
  <c r="D22"/>
  <c r="D21"/>
  <c r="D20"/>
  <c r="D19"/>
  <c r="D18"/>
  <c r="D17"/>
  <c r="D16"/>
  <c r="K19" i="4" l="1"/>
  <c r="K22"/>
  <c r="K23" s="1"/>
  <c r="G13"/>
  <c r="I13" s="1"/>
  <c r="H13"/>
  <c r="J13" s="1"/>
  <c r="G13" i="3"/>
  <c r="I13" s="1"/>
  <c r="K19"/>
  <c r="K22" s="1"/>
  <c r="K23" s="1"/>
  <c r="H13"/>
  <c r="J13" s="1"/>
  <c r="G13" i="2"/>
  <c r="I13" s="1"/>
</calcChain>
</file>

<file path=xl/sharedStrings.xml><?xml version="1.0" encoding="utf-8"?>
<sst xmlns="http://schemas.openxmlformats.org/spreadsheetml/2006/main" count="183" uniqueCount="39">
  <si>
    <t>Num</t>
  </si>
  <si>
    <t>Measure</t>
  </si>
  <si>
    <t>Sales</t>
  </si>
  <si>
    <t>EBIT</t>
  </si>
  <si>
    <t>Interest</t>
  </si>
  <si>
    <t>Net Inc</t>
  </si>
  <si>
    <t>Assets</t>
  </si>
  <si>
    <t>CA</t>
  </si>
  <si>
    <t>Inventory</t>
  </si>
  <si>
    <t>Liabilities</t>
  </si>
  <si>
    <t>CL</t>
  </si>
  <si>
    <t>Equity</t>
  </si>
  <si>
    <t>Category</t>
  </si>
  <si>
    <t>Ratio</t>
  </si>
  <si>
    <t>Profitability</t>
  </si>
  <si>
    <t>Profit Margin</t>
  </si>
  <si>
    <t>ROA</t>
  </si>
  <si>
    <t>ROE</t>
  </si>
  <si>
    <t>Asset Utilization</t>
  </si>
  <si>
    <t>Receivables Turnover</t>
  </si>
  <si>
    <t>Inventory Turnover</t>
  </si>
  <si>
    <t>Total Asset Turnover</t>
  </si>
  <si>
    <t>Liquidity</t>
  </si>
  <si>
    <t>Current Ratio</t>
  </si>
  <si>
    <t>Quick Ratio</t>
  </si>
  <si>
    <t>Debt to Asset</t>
  </si>
  <si>
    <t>Times Interest Earned</t>
  </si>
  <si>
    <t>Debt</t>
  </si>
  <si>
    <t>Accounts Receivables</t>
  </si>
  <si>
    <t>$ change from</t>
  </si>
  <si>
    <t>% change from</t>
  </si>
  <si>
    <t>in $ millions</t>
  </si>
  <si>
    <t>Date</t>
  </si>
  <si>
    <t>Investment</t>
  </si>
  <si>
    <t>Shares</t>
  </si>
  <si>
    <t>Price</t>
  </si>
  <si>
    <t>Change</t>
  </si>
  <si>
    <t>% change</t>
  </si>
  <si>
    <t>value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</si>
</sst>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0.0%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6" fontId="0" fillId="0" borderId="0" xfId="0" applyNumberFormat="1"/>
    <xf numFmtId="14" fontId="0" fillId="0" borderId="0" xfId="0" applyNumberFormat="1"/>
    <xf numFmtId="9" fontId="0" fillId="0" borderId="0" xfId="3" applyFont="1"/>
    <xf numFmtId="0" fontId="0" fillId="0" borderId="0" xfId="0" applyNumberFormat="1"/>
    <xf numFmtId="43" fontId="0" fillId="0" borderId="0" xfId="1" applyFont="1"/>
    <xf numFmtId="164" fontId="0" fillId="0" borderId="0" xfId="2" applyNumberFormat="1" applyFont="1"/>
    <xf numFmtId="14" fontId="0" fillId="0" borderId="0" xfId="0" applyNumberFormat="1" applyAlignment="1">
      <alignment horizontal="center" wrapText="1"/>
    </xf>
    <xf numFmtId="165" fontId="0" fillId="0" borderId="0" xfId="1" applyNumberFormat="1" applyFont="1"/>
    <xf numFmtId="166" fontId="0" fillId="0" borderId="0" xfId="3" applyNumberFormat="1" applyFont="1"/>
    <xf numFmtId="44" fontId="0" fillId="0" borderId="0" xfId="2" applyFont="1"/>
    <xf numFmtId="0" fontId="0" fillId="0" borderId="0" xfId="0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/>
  </sheetViews>
  <sheetFormatPr defaultRowHeight="15"/>
  <cols>
    <col min="1" max="1" width="5.28515625" bestFit="1" customWidth="1"/>
    <col min="2" max="2" width="15.5703125" bestFit="1" customWidth="1"/>
    <col min="3" max="3" width="20.28515625" bestFit="1" customWidth="1"/>
    <col min="8" max="8" width="10.7109375" bestFit="1" customWidth="1"/>
  </cols>
  <sheetData>
    <row r="1" spans="1:10">
      <c r="D1" s="11" t="s">
        <v>31</v>
      </c>
      <c r="E1" s="11"/>
      <c r="F1" s="11"/>
      <c r="G1" s="11" t="s">
        <v>29</v>
      </c>
      <c r="H1" s="11"/>
      <c r="I1" s="11" t="s">
        <v>30</v>
      </c>
      <c r="J1" s="11"/>
    </row>
    <row r="2" spans="1:10">
      <c r="B2" t="s">
        <v>0</v>
      </c>
      <c r="C2" t="s">
        <v>1</v>
      </c>
      <c r="D2">
        <v>2005</v>
      </c>
      <c r="E2">
        <v>2006</v>
      </c>
      <c r="F2">
        <v>2007</v>
      </c>
      <c r="G2" t="str">
        <f>E2&amp;"-"&amp;D2</f>
        <v>2006-2005</v>
      </c>
      <c r="H2" t="str">
        <f>F2&amp;"-"&amp;E2</f>
        <v>2007-2006</v>
      </c>
      <c r="I2" t="str">
        <f>E2&amp;"-"&amp;D2</f>
        <v>2006-2005</v>
      </c>
      <c r="J2" t="str">
        <f>F2&amp;"-"&amp;E2</f>
        <v>2007-2006</v>
      </c>
    </row>
    <row r="3" spans="1:10">
      <c r="B3">
        <v>1</v>
      </c>
      <c r="C3" t="s">
        <v>2</v>
      </c>
      <c r="G3">
        <f>E3-D3</f>
        <v>0</v>
      </c>
      <c r="H3">
        <f>F3-E3</f>
        <v>0</v>
      </c>
      <c r="I3" t="e">
        <f>G3/D3</f>
        <v>#DIV/0!</v>
      </c>
      <c r="J3" t="e">
        <f>H3/E3</f>
        <v>#DIV/0!</v>
      </c>
    </row>
    <row r="4" spans="1:10">
      <c r="B4">
        <v>2</v>
      </c>
      <c r="C4" t="s">
        <v>3</v>
      </c>
      <c r="G4">
        <f t="shared" ref="G4:G13" si="0">E4-D4</f>
        <v>0</v>
      </c>
      <c r="H4">
        <f t="shared" ref="H4:H13" si="1">F4-E4</f>
        <v>0</v>
      </c>
      <c r="I4" t="e">
        <f t="shared" ref="I4:I13" si="2">G4/D4</f>
        <v>#DIV/0!</v>
      </c>
      <c r="J4" t="e">
        <f t="shared" ref="J4:J13" si="3">H4/E4</f>
        <v>#DIV/0!</v>
      </c>
    </row>
    <row r="5" spans="1:10">
      <c r="B5">
        <v>3</v>
      </c>
      <c r="C5" t="s">
        <v>4</v>
      </c>
      <c r="G5">
        <f t="shared" si="0"/>
        <v>0</v>
      </c>
      <c r="H5">
        <f t="shared" si="1"/>
        <v>0</v>
      </c>
      <c r="I5" t="e">
        <f t="shared" si="2"/>
        <v>#DIV/0!</v>
      </c>
      <c r="J5" t="e">
        <f t="shared" si="3"/>
        <v>#DIV/0!</v>
      </c>
    </row>
    <row r="6" spans="1:10">
      <c r="B6">
        <v>4</v>
      </c>
      <c r="C6" t="s">
        <v>5</v>
      </c>
      <c r="G6">
        <f t="shared" si="0"/>
        <v>0</v>
      </c>
      <c r="H6">
        <f t="shared" si="1"/>
        <v>0</v>
      </c>
      <c r="I6" t="e">
        <f t="shared" si="2"/>
        <v>#DIV/0!</v>
      </c>
      <c r="J6" t="e">
        <f t="shared" si="3"/>
        <v>#DIV/0!</v>
      </c>
    </row>
    <row r="7" spans="1:10">
      <c r="B7">
        <v>5</v>
      </c>
      <c r="C7" t="s">
        <v>6</v>
      </c>
      <c r="G7">
        <f t="shared" si="0"/>
        <v>0</v>
      </c>
      <c r="H7">
        <f t="shared" si="1"/>
        <v>0</v>
      </c>
      <c r="I7" t="e">
        <f t="shared" si="2"/>
        <v>#DIV/0!</v>
      </c>
      <c r="J7" t="e">
        <f t="shared" si="3"/>
        <v>#DIV/0!</v>
      </c>
    </row>
    <row r="8" spans="1:10">
      <c r="B8">
        <v>6</v>
      </c>
      <c r="C8" t="s">
        <v>7</v>
      </c>
      <c r="G8">
        <f t="shared" si="0"/>
        <v>0</v>
      </c>
      <c r="H8">
        <f t="shared" si="1"/>
        <v>0</v>
      </c>
      <c r="I8" t="e">
        <f t="shared" si="2"/>
        <v>#DIV/0!</v>
      </c>
      <c r="J8" t="e">
        <f t="shared" si="3"/>
        <v>#DIV/0!</v>
      </c>
    </row>
    <row r="9" spans="1:10">
      <c r="B9">
        <v>7</v>
      </c>
      <c r="C9" t="s">
        <v>8</v>
      </c>
      <c r="G9">
        <f t="shared" si="0"/>
        <v>0</v>
      </c>
      <c r="H9">
        <f t="shared" si="1"/>
        <v>0</v>
      </c>
      <c r="I9" t="e">
        <f t="shared" si="2"/>
        <v>#DIV/0!</v>
      </c>
      <c r="J9" t="e">
        <f t="shared" si="3"/>
        <v>#DIV/0!</v>
      </c>
    </row>
    <row r="10" spans="1:10">
      <c r="B10">
        <v>8</v>
      </c>
      <c r="C10" t="s">
        <v>28</v>
      </c>
      <c r="G10">
        <f t="shared" si="0"/>
        <v>0</v>
      </c>
      <c r="H10">
        <f t="shared" si="1"/>
        <v>0</v>
      </c>
      <c r="I10" t="e">
        <f t="shared" si="2"/>
        <v>#DIV/0!</v>
      </c>
      <c r="J10" t="e">
        <f t="shared" si="3"/>
        <v>#DIV/0!</v>
      </c>
    </row>
    <row r="11" spans="1:10">
      <c r="B11">
        <v>9</v>
      </c>
      <c r="C11" t="s">
        <v>9</v>
      </c>
      <c r="G11">
        <f t="shared" si="0"/>
        <v>0</v>
      </c>
      <c r="H11">
        <f t="shared" si="1"/>
        <v>0</v>
      </c>
      <c r="I11" t="e">
        <f t="shared" si="2"/>
        <v>#DIV/0!</v>
      </c>
      <c r="J11" t="e">
        <f t="shared" si="3"/>
        <v>#DIV/0!</v>
      </c>
    </row>
    <row r="12" spans="1:10">
      <c r="B12">
        <v>10</v>
      </c>
      <c r="C12" t="s">
        <v>10</v>
      </c>
      <c r="G12">
        <f t="shared" si="0"/>
        <v>0</v>
      </c>
      <c r="H12">
        <f t="shared" si="1"/>
        <v>0</v>
      </c>
      <c r="I12" t="e">
        <f t="shared" si="2"/>
        <v>#DIV/0!</v>
      </c>
      <c r="J12" t="e">
        <f t="shared" si="3"/>
        <v>#DIV/0!</v>
      </c>
    </row>
    <row r="13" spans="1:10">
      <c r="B13">
        <v>11</v>
      </c>
      <c r="C13" t="s">
        <v>11</v>
      </c>
      <c r="G13">
        <f t="shared" si="0"/>
        <v>0</v>
      </c>
      <c r="H13">
        <f t="shared" si="1"/>
        <v>0</v>
      </c>
      <c r="I13" t="e">
        <f t="shared" si="2"/>
        <v>#DIV/0!</v>
      </c>
      <c r="J13" t="e">
        <f t="shared" si="3"/>
        <v>#DIV/0!</v>
      </c>
    </row>
    <row r="15" spans="1:10">
      <c r="A15" t="s">
        <v>0</v>
      </c>
      <c r="B15" t="s">
        <v>12</v>
      </c>
      <c r="C15" t="s">
        <v>13</v>
      </c>
      <c r="D15">
        <f>D2</f>
        <v>2005</v>
      </c>
      <c r="E15">
        <f t="shared" ref="E15:F15" si="4">E2</f>
        <v>2006</v>
      </c>
      <c r="F15">
        <f t="shared" si="4"/>
        <v>2007</v>
      </c>
    </row>
    <row r="16" spans="1:10">
      <c r="A16">
        <v>1</v>
      </c>
      <c r="B16" t="s">
        <v>14</v>
      </c>
      <c r="C16" t="s">
        <v>15</v>
      </c>
      <c r="D16" t="e">
        <f>D6/D3</f>
        <v>#DIV/0!</v>
      </c>
      <c r="E16" t="e">
        <f t="shared" ref="E16:F16" si="5">E6/E3</f>
        <v>#DIV/0!</v>
      </c>
      <c r="F16" t="e">
        <f t="shared" si="5"/>
        <v>#DIV/0!</v>
      </c>
      <c r="I16" t="s">
        <v>33</v>
      </c>
      <c r="J16" s="1">
        <v>10000</v>
      </c>
    </row>
    <row r="17" spans="1:10">
      <c r="A17">
        <v>2</v>
      </c>
      <c r="B17" t="s">
        <v>14</v>
      </c>
      <c r="C17" t="s">
        <v>16</v>
      </c>
      <c r="D17" t="e">
        <f>D6/D7</f>
        <v>#DIV/0!</v>
      </c>
      <c r="E17" t="e">
        <f t="shared" ref="E17:F17" si="6">E6/E7</f>
        <v>#DIV/0!</v>
      </c>
      <c r="F17" t="e">
        <f t="shared" si="6"/>
        <v>#DIV/0!</v>
      </c>
    </row>
    <row r="18" spans="1:10">
      <c r="A18">
        <v>3</v>
      </c>
      <c r="B18" t="s">
        <v>14</v>
      </c>
      <c r="C18" t="s">
        <v>17</v>
      </c>
      <c r="D18" t="e">
        <f>D6/D13</f>
        <v>#DIV/0!</v>
      </c>
      <c r="E18" t="e">
        <f t="shared" ref="E18:F18" si="7">E6/E13</f>
        <v>#DIV/0!</v>
      </c>
      <c r="F18" t="e">
        <f t="shared" si="7"/>
        <v>#DIV/0!</v>
      </c>
      <c r="H18" t="s">
        <v>32</v>
      </c>
      <c r="I18" t="s">
        <v>35</v>
      </c>
      <c r="J18" t="s">
        <v>34</v>
      </c>
    </row>
    <row r="19" spans="1:10">
      <c r="A19">
        <v>4</v>
      </c>
      <c r="B19" t="s">
        <v>18</v>
      </c>
      <c r="C19" t="s">
        <v>19</v>
      </c>
      <c r="D19" t="e">
        <f>D3/D10</f>
        <v>#DIV/0!</v>
      </c>
      <c r="E19" t="e">
        <f t="shared" ref="E19:F19" si="8">E3/E10</f>
        <v>#DIV/0!</v>
      </c>
      <c r="F19" t="e">
        <f t="shared" si="8"/>
        <v>#DIV/0!</v>
      </c>
      <c r="H19" s="2">
        <v>39448</v>
      </c>
      <c r="J19" s="4" t="e">
        <f>J$16/I19</f>
        <v>#DIV/0!</v>
      </c>
    </row>
    <row r="20" spans="1:10">
      <c r="A20">
        <v>5</v>
      </c>
      <c r="B20" t="s">
        <v>18</v>
      </c>
      <c r="C20" t="s">
        <v>20</v>
      </c>
      <c r="D20" t="e">
        <f>D3/D9</f>
        <v>#DIV/0!</v>
      </c>
      <c r="E20" t="e">
        <f t="shared" ref="E20:F20" si="9">E3/E9</f>
        <v>#DIV/0!</v>
      </c>
      <c r="F20" t="e">
        <f t="shared" si="9"/>
        <v>#DIV/0!</v>
      </c>
      <c r="H20" s="2">
        <v>39813</v>
      </c>
      <c r="J20" s="4" t="e">
        <f>J$16/I20</f>
        <v>#DIV/0!</v>
      </c>
    </row>
    <row r="21" spans="1:10">
      <c r="A21">
        <v>6</v>
      </c>
      <c r="B21" t="s">
        <v>18</v>
      </c>
      <c r="C21" t="s">
        <v>21</v>
      </c>
      <c r="D21" t="e">
        <f>D3/D7</f>
        <v>#DIV/0!</v>
      </c>
      <c r="E21" t="e">
        <f t="shared" ref="E21:F21" si="10">E3/E7</f>
        <v>#DIV/0!</v>
      </c>
      <c r="F21" t="e">
        <f t="shared" si="10"/>
        <v>#DIV/0!</v>
      </c>
    </row>
    <row r="22" spans="1:10">
      <c r="A22">
        <v>7</v>
      </c>
      <c r="B22" t="s">
        <v>22</v>
      </c>
      <c r="C22" t="s">
        <v>23</v>
      </c>
      <c r="D22" t="e">
        <f>D8/D12</f>
        <v>#DIV/0!</v>
      </c>
      <c r="E22" t="e">
        <f t="shared" ref="E22:F22" si="11">E8/E12</f>
        <v>#DIV/0!</v>
      </c>
      <c r="F22" t="e">
        <f t="shared" si="11"/>
        <v>#DIV/0!</v>
      </c>
      <c r="H22" t="s">
        <v>36</v>
      </c>
      <c r="I22">
        <f>I20-I19</f>
        <v>0</v>
      </c>
    </row>
    <row r="23" spans="1:10">
      <c r="A23">
        <v>8</v>
      </c>
      <c r="B23" t="s">
        <v>22</v>
      </c>
      <c r="C23" t="s">
        <v>24</v>
      </c>
      <c r="D23" t="e">
        <f>(D8-D9)/D12</f>
        <v>#DIV/0!</v>
      </c>
      <c r="E23" t="e">
        <f t="shared" ref="E23:F23" si="12">(E8-E9)/E12</f>
        <v>#DIV/0!</v>
      </c>
      <c r="F23" t="e">
        <f t="shared" si="12"/>
        <v>#DIV/0!</v>
      </c>
      <c r="H23" t="s">
        <v>37</v>
      </c>
      <c r="I23" s="3" t="e">
        <f>I22/I19</f>
        <v>#DIV/0!</v>
      </c>
    </row>
    <row r="24" spans="1:10">
      <c r="A24">
        <v>9</v>
      </c>
      <c r="B24" t="s">
        <v>27</v>
      </c>
      <c r="C24" t="s">
        <v>25</v>
      </c>
      <c r="D24" t="e">
        <f>D11/D7</f>
        <v>#DIV/0!</v>
      </c>
      <c r="E24" t="e">
        <f t="shared" ref="E24:F24" si="13">E11/E7</f>
        <v>#DIV/0!</v>
      </c>
      <c r="F24" t="e">
        <f t="shared" si="13"/>
        <v>#DIV/0!</v>
      </c>
    </row>
    <row r="25" spans="1:10">
      <c r="A25">
        <v>10</v>
      </c>
      <c r="B25" t="s">
        <v>27</v>
      </c>
      <c r="C25" t="s">
        <v>26</v>
      </c>
      <c r="D25" t="e">
        <f>D4/D5</f>
        <v>#DIV/0!</v>
      </c>
      <c r="E25" t="e">
        <f t="shared" ref="E25:F25" si="14">E4/E5</f>
        <v>#DIV/0!</v>
      </c>
      <c r="F25" t="e">
        <f t="shared" si="14"/>
        <v>#DIV/0!</v>
      </c>
    </row>
  </sheetData>
  <mergeCells count="3">
    <mergeCell ref="G1:H1"/>
    <mergeCell ref="I1:J1"/>
    <mergeCell ref="D1:F1"/>
  </mergeCells>
  <pageMargins left="0.7" right="0.7" top="0.75" bottom="0.75" header="0.3" footer="0.3"/>
  <pageSetup orientation="landscape" horizontalDpi="4294967293" r:id="rId1"/>
  <headerFooter>
    <oddHeader>&amp;LSheet: &amp;A&amp;CFinancial Analysis&amp;RDate Printed: &amp;D</oddHeader>
    <oddFooter>&amp;LFile: &amp;F&amp;CPage: &amp;P of &amp;N&amp;RInstructor: Wm Hitchcock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I22" sqref="I22"/>
    </sheetView>
  </sheetViews>
  <sheetFormatPr defaultRowHeight="15"/>
  <cols>
    <col min="1" max="1" width="5.28515625" bestFit="1" customWidth="1"/>
    <col min="2" max="2" width="15.5703125" bestFit="1" customWidth="1"/>
    <col min="3" max="3" width="20.28515625" bestFit="1" customWidth="1"/>
    <col min="4" max="4" width="9.85546875" bestFit="1" customWidth="1"/>
    <col min="5" max="6" width="9.5703125" bestFit="1" customWidth="1"/>
    <col min="8" max="8" width="10.7109375" bestFit="1" customWidth="1"/>
    <col min="11" max="11" width="9" bestFit="1" customWidth="1"/>
  </cols>
  <sheetData>
    <row r="1" spans="1:10">
      <c r="D1" s="11" t="s">
        <v>31</v>
      </c>
      <c r="E1" s="11"/>
      <c r="F1" s="11"/>
      <c r="G1" s="11" t="s">
        <v>29</v>
      </c>
      <c r="H1" s="11"/>
      <c r="I1" s="11" t="s">
        <v>30</v>
      </c>
      <c r="J1" s="11"/>
    </row>
    <row r="2" spans="1:10" ht="30">
      <c r="B2" t="s">
        <v>0</v>
      </c>
      <c r="C2" t="s">
        <v>1</v>
      </c>
      <c r="D2" s="2">
        <v>38745</v>
      </c>
      <c r="E2" s="2">
        <v>39116</v>
      </c>
      <c r="F2" s="2">
        <v>39480</v>
      </c>
      <c r="G2" s="7" t="str">
        <f>TEXT($E2,"mm/dd/yy")&amp;" - "&amp;TEXT($D2,"mm/dd/yy")</f>
        <v>02/03/07 - 01/28/06</v>
      </c>
      <c r="H2" s="7" t="str">
        <f>TEXT($F2,"mm/dd/yy")&amp;" - "&amp;TEXT($E2,"mm/dd/yy")</f>
        <v>02/02/08 - 02/03/07</v>
      </c>
      <c r="I2" s="7" t="str">
        <f>TEXT($E2,"mm/dd/yy")&amp;" - "&amp;TEXT($D2,"mm/dd/yy")</f>
        <v>02/03/07 - 01/28/06</v>
      </c>
      <c r="J2" s="7" t="str">
        <f>TEXT($F2,"mm/dd/yy")&amp;" - "&amp;TEXT($E2,"mm/dd/yy")</f>
        <v>02/02/08 - 02/03/07</v>
      </c>
    </row>
    <row r="3" spans="1:10">
      <c r="B3">
        <v>1</v>
      </c>
      <c r="C3" t="s">
        <v>2</v>
      </c>
      <c r="D3" s="8">
        <v>7722.86</v>
      </c>
      <c r="E3" s="8">
        <v>8560.6980000000003</v>
      </c>
      <c r="F3" s="8">
        <v>8828</v>
      </c>
      <c r="G3" s="8">
        <f>E3-D3</f>
        <v>837.83800000000065</v>
      </c>
      <c r="H3" s="8">
        <f>F3-E3</f>
        <v>267.30199999999968</v>
      </c>
      <c r="I3" s="9">
        <f>G3/D3</f>
        <v>0.10848804717423347</v>
      </c>
      <c r="J3" s="9">
        <f>H3/E3</f>
        <v>3.1224323063376337E-2</v>
      </c>
    </row>
    <row r="4" spans="1:10">
      <c r="B4">
        <v>2</v>
      </c>
      <c r="C4" t="s">
        <v>3</v>
      </c>
      <c r="D4" s="8">
        <v>943.798</v>
      </c>
      <c r="E4" s="8">
        <v>1163.0650000000001</v>
      </c>
      <c r="F4" s="8">
        <v>1321</v>
      </c>
      <c r="G4" s="8">
        <f t="shared" ref="G4:H13" si="0">E4-D4</f>
        <v>219.26700000000005</v>
      </c>
      <c r="H4" s="8">
        <f t="shared" si="0"/>
        <v>157.93499999999995</v>
      </c>
      <c r="I4" s="9">
        <f t="shared" ref="I4:J13" si="1">G4/D4</f>
        <v>0.23232407782173733</v>
      </c>
      <c r="J4" s="9">
        <f t="shared" si="1"/>
        <v>0.13579206665147686</v>
      </c>
    </row>
    <row r="5" spans="1:10">
      <c r="B5">
        <v>3</v>
      </c>
      <c r="C5" t="s">
        <v>4</v>
      </c>
      <c r="D5" s="8">
        <v>58.573</v>
      </c>
      <c r="E5" s="8">
        <v>57.411999999999999</v>
      </c>
      <c r="F5" s="8">
        <v>74</v>
      </c>
      <c r="G5" s="8">
        <f t="shared" si="0"/>
        <v>-1.1610000000000014</v>
      </c>
      <c r="H5" s="8">
        <f t="shared" si="0"/>
        <v>16.588000000000001</v>
      </c>
      <c r="I5" s="9">
        <f t="shared" si="1"/>
        <v>-1.9821419425332516E-2</v>
      </c>
      <c r="J5" s="9">
        <f t="shared" si="1"/>
        <v>0.28892914373301753</v>
      </c>
    </row>
    <row r="6" spans="1:10">
      <c r="B6">
        <v>4</v>
      </c>
      <c r="C6" t="s">
        <v>5</v>
      </c>
      <c r="D6" s="8">
        <v>551.33900000000006</v>
      </c>
      <c r="E6" s="8">
        <v>677.99900000000002</v>
      </c>
      <c r="F6" s="8">
        <v>715</v>
      </c>
      <c r="G6" s="8">
        <f t="shared" si="0"/>
        <v>126.65999999999997</v>
      </c>
      <c r="H6" s="8">
        <f t="shared" si="0"/>
        <v>37.000999999999976</v>
      </c>
      <c r="I6" s="9">
        <f t="shared" si="1"/>
        <v>0.22973161702691078</v>
      </c>
      <c r="J6" s="9">
        <f t="shared" si="1"/>
        <v>5.4573826805054251E-2</v>
      </c>
    </row>
    <row r="7" spans="1:10">
      <c r="B7">
        <v>5</v>
      </c>
      <c r="C7" t="s">
        <v>6</v>
      </c>
      <c r="D7" s="8">
        <v>4921.3490000000002</v>
      </c>
      <c r="E7" s="8">
        <v>4821.5780000000004</v>
      </c>
      <c r="F7" s="8">
        <v>5600</v>
      </c>
      <c r="G7" s="8">
        <f t="shared" si="0"/>
        <v>-99.770999999999731</v>
      </c>
      <c r="H7" s="8">
        <f t="shared" si="0"/>
        <v>778.42199999999957</v>
      </c>
      <c r="I7" s="9">
        <f t="shared" si="1"/>
        <v>-2.027309991630338E-2</v>
      </c>
      <c r="J7" s="9">
        <f t="shared" si="1"/>
        <v>0.16144548527473776</v>
      </c>
    </row>
    <row r="8" spans="1:10">
      <c r="B8">
        <v>6</v>
      </c>
      <c r="C8" t="s">
        <v>7</v>
      </c>
      <c r="D8" s="8">
        <v>2874.1570000000002</v>
      </c>
      <c r="E8" s="8">
        <v>2742.1930000000002</v>
      </c>
      <c r="F8" s="8">
        <v>3361</v>
      </c>
      <c r="G8" s="8">
        <f t="shared" si="0"/>
        <v>-131.96399999999994</v>
      </c>
      <c r="H8" s="8">
        <f t="shared" si="0"/>
        <v>618.80699999999979</v>
      </c>
      <c r="I8" s="9">
        <f t="shared" si="1"/>
        <v>-4.5913984517895134E-2</v>
      </c>
      <c r="J8" s="9">
        <f t="shared" si="1"/>
        <v>0.22566135935727344</v>
      </c>
    </row>
    <row r="9" spans="1:10">
      <c r="B9">
        <v>7</v>
      </c>
      <c r="C9" t="s">
        <v>8</v>
      </c>
      <c r="D9" s="8">
        <v>955.97799999999995</v>
      </c>
      <c r="E9" s="8">
        <v>997.28899999999999</v>
      </c>
      <c r="F9" s="8">
        <v>956</v>
      </c>
      <c r="G9" s="8">
        <f t="shared" si="0"/>
        <v>41.311000000000035</v>
      </c>
      <c r="H9" s="8">
        <f t="shared" si="0"/>
        <v>-41.288999999999987</v>
      </c>
      <c r="I9" s="9">
        <f t="shared" si="1"/>
        <v>4.3213337545424724E-2</v>
      </c>
      <c r="J9" s="9">
        <f t="shared" si="1"/>
        <v>-4.1401238758273666E-2</v>
      </c>
    </row>
    <row r="10" spans="1:10">
      <c r="B10">
        <v>8</v>
      </c>
      <c r="C10" t="s">
        <v>28</v>
      </c>
      <c r="D10" s="8">
        <v>785.02800000000002</v>
      </c>
      <c r="E10" s="8">
        <v>853.69600000000003</v>
      </c>
      <c r="F10" s="8">
        <v>1969</v>
      </c>
      <c r="G10" s="8">
        <f t="shared" si="0"/>
        <v>68.668000000000006</v>
      </c>
      <c r="H10" s="8">
        <f t="shared" si="0"/>
        <v>1115.3040000000001</v>
      </c>
      <c r="I10" s="9">
        <f t="shared" si="1"/>
        <v>8.7472039213887923E-2</v>
      </c>
      <c r="J10" s="9">
        <f t="shared" si="1"/>
        <v>1.3064416373041459</v>
      </c>
    </row>
    <row r="11" spans="1:10">
      <c r="B11">
        <v>9</v>
      </c>
      <c r="C11" t="s">
        <v>9</v>
      </c>
      <c r="D11" s="8">
        <v>2828.6680000000001</v>
      </c>
      <c r="E11" s="8">
        <v>2653.0569999999998</v>
      </c>
      <c r="F11" s="8">
        <v>4485</v>
      </c>
      <c r="G11" s="8">
        <f t="shared" si="0"/>
        <v>-175.61100000000033</v>
      </c>
      <c r="H11" s="8">
        <f t="shared" si="0"/>
        <v>1831.9430000000002</v>
      </c>
      <c r="I11" s="9">
        <f t="shared" si="1"/>
        <v>-6.2082577382711696E-2</v>
      </c>
      <c r="J11" s="9">
        <f t="shared" si="1"/>
        <v>0.6905026918004401</v>
      </c>
    </row>
    <row r="12" spans="1:10">
      <c r="B12">
        <v>10</v>
      </c>
      <c r="C12" t="s">
        <v>10</v>
      </c>
      <c r="D12" s="8">
        <v>1623.3119999999999</v>
      </c>
      <c r="E12" s="8">
        <v>1433.143</v>
      </c>
      <c r="F12" s="8">
        <v>1635</v>
      </c>
      <c r="G12" s="8">
        <f t="shared" si="0"/>
        <v>-190.16899999999987</v>
      </c>
      <c r="H12" s="8">
        <f t="shared" si="0"/>
        <v>201.85699999999997</v>
      </c>
      <c r="I12" s="9">
        <f t="shared" si="1"/>
        <v>-0.11714876745813491</v>
      </c>
      <c r="J12" s="9">
        <f t="shared" si="1"/>
        <v>0.14084916857564106</v>
      </c>
    </row>
    <row r="13" spans="1:10">
      <c r="B13">
        <v>11</v>
      </c>
      <c r="C13" t="s">
        <v>11</v>
      </c>
      <c r="D13" s="8">
        <f>D7-D11</f>
        <v>2092.681</v>
      </c>
      <c r="E13" s="8">
        <f t="shared" ref="E13:F13" si="2">E7-E11</f>
        <v>2168.5210000000006</v>
      </c>
      <c r="F13" s="8">
        <f t="shared" si="2"/>
        <v>1115</v>
      </c>
      <c r="G13" s="8">
        <f t="shared" si="0"/>
        <v>75.8400000000006</v>
      </c>
      <c r="H13" s="8">
        <f t="shared" si="0"/>
        <v>-1053.5210000000006</v>
      </c>
      <c r="I13" s="9">
        <f t="shared" si="1"/>
        <v>3.6240592808937724E-2</v>
      </c>
      <c r="J13" s="9">
        <f t="shared" si="1"/>
        <v>-0.48582467036288801</v>
      </c>
    </row>
    <row r="15" spans="1:10">
      <c r="A15" t="s">
        <v>0</v>
      </c>
      <c r="B15" t="s">
        <v>12</v>
      </c>
      <c r="C15" t="s">
        <v>13</v>
      </c>
      <c r="D15" s="2">
        <f>D2</f>
        <v>38745</v>
      </c>
      <c r="E15" s="2">
        <f t="shared" ref="E15:F15" si="3">E2</f>
        <v>39116</v>
      </c>
      <c r="F15" s="2">
        <f t="shared" si="3"/>
        <v>39480</v>
      </c>
    </row>
    <row r="16" spans="1:10">
      <c r="A16">
        <v>1</v>
      </c>
      <c r="B16" t="s">
        <v>14</v>
      </c>
      <c r="C16" t="s">
        <v>15</v>
      </c>
      <c r="D16" s="9">
        <f>D6/D3</f>
        <v>7.1390521128183088E-2</v>
      </c>
      <c r="E16" s="9">
        <f t="shared" ref="E16:F16" si="4">E6/E3</f>
        <v>7.9199032602248087E-2</v>
      </c>
      <c r="F16" s="9">
        <f t="shared" si="4"/>
        <v>8.099229723606706E-2</v>
      </c>
      <c r="I16" t="s">
        <v>33</v>
      </c>
      <c r="J16" s="1">
        <v>10000</v>
      </c>
    </row>
    <row r="17" spans="1:11">
      <c r="A17">
        <v>2</v>
      </c>
      <c r="B17" t="s">
        <v>14</v>
      </c>
      <c r="C17" t="s">
        <v>16</v>
      </c>
      <c r="D17" s="9">
        <f>D6/D7</f>
        <v>0.11203005517389643</v>
      </c>
      <c r="E17" s="9">
        <f t="shared" ref="E17:F17" si="5">E6/E7</f>
        <v>0.14061765670906909</v>
      </c>
      <c r="F17" s="9">
        <f t="shared" si="5"/>
        <v>0.12767857142857142</v>
      </c>
    </row>
    <row r="18" spans="1:11">
      <c r="A18">
        <v>3</v>
      </c>
      <c r="B18" t="s">
        <v>14</v>
      </c>
      <c r="C18" t="s">
        <v>17</v>
      </c>
      <c r="D18" s="9">
        <f>D6/D13</f>
        <v>0.26346060388563763</v>
      </c>
      <c r="E18" s="9">
        <f t="shared" ref="E18:F18" si="6">E6/E13</f>
        <v>0.31265503077904239</v>
      </c>
      <c r="F18" s="9">
        <f t="shared" si="6"/>
        <v>0.64125560538116588</v>
      </c>
      <c r="H18" t="s">
        <v>32</v>
      </c>
      <c r="I18" t="s">
        <v>35</v>
      </c>
      <c r="J18" t="s">
        <v>34</v>
      </c>
      <c r="K18" t="s">
        <v>38</v>
      </c>
    </row>
    <row r="19" spans="1:11">
      <c r="A19">
        <v>4</v>
      </c>
      <c r="B19" t="s">
        <v>18</v>
      </c>
      <c r="C19" t="s">
        <v>19</v>
      </c>
      <c r="D19" s="8">
        <f>D3/D10</f>
        <v>9.837687318159352</v>
      </c>
      <c r="E19" s="8">
        <f t="shared" ref="E19:F19" si="7">E3/E10</f>
        <v>10.027806151135767</v>
      </c>
      <c r="F19" s="8">
        <f t="shared" si="7"/>
        <v>4.483494159471813</v>
      </c>
      <c r="H19" s="2">
        <v>39448</v>
      </c>
      <c r="I19" s="10">
        <v>34.340000000000003</v>
      </c>
      <c r="J19" s="5">
        <f>J$16/I19</f>
        <v>291.20559114734999</v>
      </c>
      <c r="K19" s="6">
        <f>I19*J$19</f>
        <v>10000</v>
      </c>
    </row>
    <row r="20" spans="1:11">
      <c r="A20">
        <v>5</v>
      </c>
      <c r="B20" t="s">
        <v>18</v>
      </c>
      <c r="C20" t="s">
        <v>20</v>
      </c>
      <c r="D20" s="8">
        <f>D3/D9</f>
        <v>8.0784913460351593</v>
      </c>
      <c r="E20" s="8">
        <f t="shared" ref="E20:F20" si="8">E3/E9</f>
        <v>8.5839691403394607</v>
      </c>
      <c r="F20" s="8">
        <f t="shared" si="8"/>
        <v>9.2343096234309616</v>
      </c>
      <c r="H20" s="2">
        <v>39813</v>
      </c>
      <c r="I20" s="10">
        <v>13.31</v>
      </c>
      <c r="J20" s="5">
        <f>J$16/I20</f>
        <v>751.31480090157777</v>
      </c>
      <c r="K20" s="6">
        <f>I20*J$19</f>
        <v>3875.9464181712287</v>
      </c>
    </row>
    <row r="21" spans="1:11">
      <c r="A21">
        <v>6</v>
      </c>
      <c r="B21" t="s">
        <v>18</v>
      </c>
      <c r="C21" t="s">
        <v>21</v>
      </c>
      <c r="D21" s="8">
        <f>D3/D7</f>
        <v>1.569256722089817</v>
      </c>
      <c r="E21" s="8">
        <f t="shared" ref="E21:F21" si="9">E3/E7</f>
        <v>1.7754971505179424</v>
      </c>
      <c r="F21" s="8">
        <f t="shared" si="9"/>
        <v>1.5764285714285715</v>
      </c>
      <c r="K21" s="6"/>
    </row>
    <row r="22" spans="1:11">
      <c r="A22">
        <v>7</v>
      </c>
      <c r="B22" t="s">
        <v>22</v>
      </c>
      <c r="C22" t="s">
        <v>23</v>
      </c>
      <c r="D22" s="8">
        <f>D8/D12</f>
        <v>1.770551194101935</v>
      </c>
      <c r="E22" s="8">
        <f t="shared" ref="E22:F22" si="10">E8/E12</f>
        <v>1.9134119902898734</v>
      </c>
      <c r="F22" s="8">
        <f t="shared" si="10"/>
        <v>2.0556574923547402</v>
      </c>
      <c r="H22" t="s">
        <v>36</v>
      </c>
      <c r="I22" s="10">
        <f>I20-I19</f>
        <v>-21.03</v>
      </c>
      <c r="K22" s="6">
        <f>K20-K19</f>
        <v>-6124.0535818287717</v>
      </c>
    </row>
    <row r="23" spans="1:11">
      <c r="A23">
        <v>8</v>
      </c>
      <c r="B23" t="s">
        <v>22</v>
      </c>
      <c r="C23" t="s">
        <v>24</v>
      </c>
      <c r="D23" s="8">
        <f>(D8-D9)/D12</f>
        <v>1.1816453029362195</v>
      </c>
      <c r="E23" s="8">
        <f t="shared" ref="E23:F23" si="11">(E8-E9)/E12</f>
        <v>1.2175365612503428</v>
      </c>
      <c r="F23" s="8">
        <f t="shared" si="11"/>
        <v>1.4709480122324159</v>
      </c>
      <c r="H23" t="s">
        <v>37</v>
      </c>
      <c r="I23" s="3">
        <f>I22/I19</f>
        <v>-0.61240535818287711</v>
      </c>
      <c r="K23" s="3">
        <f>K22/K19</f>
        <v>-0.61240535818287722</v>
      </c>
    </row>
    <row r="24" spans="1:11">
      <c r="A24">
        <v>9</v>
      </c>
      <c r="B24" t="s">
        <v>27</v>
      </c>
      <c r="C24" t="s">
        <v>25</v>
      </c>
      <c r="D24" s="3">
        <f>D11/D7</f>
        <v>0.57477492451764756</v>
      </c>
      <c r="E24" s="3">
        <f t="shared" ref="E24:F24" si="12">E11/E7</f>
        <v>0.55024662050473927</v>
      </c>
      <c r="F24" s="3">
        <f t="shared" si="12"/>
        <v>0.80089285714285718</v>
      </c>
    </row>
    <row r="25" spans="1:11">
      <c r="A25">
        <v>10</v>
      </c>
      <c r="B25" t="s">
        <v>27</v>
      </c>
      <c r="C25" t="s">
        <v>26</v>
      </c>
      <c r="D25" s="8">
        <f>D4/D5</f>
        <v>16.1131920850904</v>
      </c>
      <c r="E25" s="8">
        <f t="shared" ref="E25:F25" si="13">E4/E5</f>
        <v>20.258221277781651</v>
      </c>
      <c r="F25" s="8">
        <f t="shared" si="13"/>
        <v>17.851351351351351</v>
      </c>
    </row>
  </sheetData>
  <mergeCells count="3">
    <mergeCell ref="D1:F1"/>
    <mergeCell ref="G1:H1"/>
    <mergeCell ref="I1:J1"/>
  </mergeCells>
  <pageMargins left="0.7" right="0.7" top="0.75" bottom="0.75" header="0.3" footer="0.3"/>
  <pageSetup orientation="landscape" horizontalDpi="4294967293" r:id="rId1"/>
  <headerFooter>
    <oddHeader>&amp;LSheet: &amp;A&amp;CFinancial Analysis&amp;RDate Printed: &amp;D</oddHeader>
    <oddFooter>&amp;LFile: &amp;F&amp;CPage: &amp;P of &amp;N&amp;RInstructor: Wm Hitchcock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/>
  </sheetViews>
  <sheetFormatPr defaultRowHeight="15"/>
  <cols>
    <col min="1" max="1" width="5.28515625" bestFit="1" customWidth="1"/>
    <col min="2" max="2" width="15.5703125" bestFit="1" customWidth="1"/>
    <col min="3" max="3" width="20.28515625" bestFit="1" customWidth="1"/>
    <col min="4" max="6" width="10.7109375" bestFit="1" customWidth="1"/>
    <col min="8" max="8" width="10.7109375" bestFit="1" customWidth="1"/>
    <col min="11" max="11" width="9" bestFit="1" customWidth="1"/>
  </cols>
  <sheetData>
    <row r="1" spans="1:10">
      <c r="D1" s="11" t="s">
        <v>31</v>
      </c>
      <c r="E1" s="11"/>
      <c r="F1" s="11"/>
      <c r="G1" s="11" t="s">
        <v>29</v>
      </c>
      <c r="H1" s="11"/>
      <c r="I1" s="11" t="s">
        <v>30</v>
      </c>
      <c r="J1" s="11"/>
    </row>
    <row r="2" spans="1:10" ht="30">
      <c r="B2" t="s">
        <v>0</v>
      </c>
      <c r="C2" t="s">
        <v>1</v>
      </c>
      <c r="D2" s="2">
        <v>39021</v>
      </c>
      <c r="E2" s="2">
        <v>39386</v>
      </c>
      <c r="F2" s="2">
        <v>39752</v>
      </c>
      <c r="G2" s="7" t="str">
        <f>TEXT($E2,"mm/dd/yy")&amp;" - "&amp;TEXT($D2,"mm/dd/yy")</f>
        <v>10/31/07 - 10/31/06</v>
      </c>
      <c r="H2" s="7" t="str">
        <f>TEXT($F2,"mm/dd/yy")&amp;" - "&amp;TEXT($E2,"mm/dd/yy")</f>
        <v>10/31/08 - 10/31/07</v>
      </c>
      <c r="I2" s="7" t="str">
        <f>TEXT($E2,"mm/dd/yy")&amp;" - "&amp;TEXT($D2,"mm/dd/yy")</f>
        <v>10/31/07 - 10/31/06</v>
      </c>
      <c r="J2" s="7" t="str">
        <f>TEXT($F2,"mm/dd/yy")&amp;" - "&amp;TEXT($E2,"mm/dd/yy")</f>
        <v>10/31/08 - 10/31/07</v>
      </c>
    </row>
    <row r="3" spans="1:10">
      <c r="B3">
        <v>1</v>
      </c>
      <c r="C3" t="s">
        <v>2</v>
      </c>
      <c r="D3" s="8">
        <v>22147.8</v>
      </c>
      <c r="E3" s="8">
        <v>24082.2</v>
      </c>
      <c r="F3" s="8">
        <v>28437.599999999999</v>
      </c>
      <c r="G3" s="8">
        <f>E3-D3</f>
        <v>1934.4000000000015</v>
      </c>
      <c r="H3" s="8">
        <f>F3-E3</f>
        <v>4355.3999999999978</v>
      </c>
      <c r="I3" s="9">
        <f>G3/D3</f>
        <v>8.734050334570484E-2</v>
      </c>
      <c r="J3" s="9">
        <f>H3/E3</f>
        <v>0.1808555696738669</v>
      </c>
    </row>
    <row r="4" spans="1:10">
      <c r="B4">
        <v>2</v>
      </c>
      <c r="C4" t="s">
        <v>3</v>
      </c>
      <c r="D4" s="8">
        <v>3191.3</v>
      </c>
      <c r="E4" s="8">
        <v>3826.7</v>
      </c>
      <c r="F4" s="8">
        <v>4260.8</v>
      </c>
      <c r="G4" s="8">
        <f t="shared" ref="G4:H13" si="0">E4-D4</f>
        <v>635.39999999999964</v>
      </c>
      <c r="H4" s="8">
        <f t="shared" si="0"/>
        <v>434.10000000000036</v>
      </c>
      <c r="I4" s="9">
        <f t="shared" ref="I4:J13" si="1">G4/D4</f>
        <v>0.1991038134929338</v>
      </c>
      <c r="J4" s="9">
        <f t="shared" si="1"/>
        <v>0.11343977839914296</v>
      </c>
    </row>
    <row r="5" spans="1:10">
      <c r="B5">
        <v>3</v>
      </c>
      <c r="C5" t="s">
        <v>4</v>
      </c>
      <c r="D5" s="8">
        <v>1017.5</v>
      </c>
      <c r="E5" s="8">
        <v>1151.2</v>
      </c>
      <c r="F5" s="8">
        <v>1137</v>
      </c>
      <c r="G5" s="8">
        <f t="shared" si="0"/>
        <v>133.70000000000005</v>
      </c>
      <c r="H5" s="8">
        <f t="shared" si="0"/>
        <v>-14.200000000000045</v>
      </c>
      <c r="I5" s="9">
        <f t="shared" si="1"/>
        <v>0.13140049140049145</v>
      </c>
      <c r="J5" s="9">
        <f t="shared" si="1"/>
        <v>-1.2334954829742915E-2</v>
      </c>
    </row>
    <row r="6" spans="1:10">
      <c r="B6">
        <v>4</v>
      </c>
      <c r="C6" t="s">
        <v>5</v>
      </c>
      <c r="D6" s="8">
        <v>1693.8</v>
      </c>
      <c r="E6" s="8">
        <v>1821.7</v>
      </c>
      <c r="F6" s="8">
        <v>2052.8000000000002</v>
      </c>
      <c r="G6" s="8">
        <f t="shared" si="0"/>
        <v>127.90000000000009</v>
      </c>
      <c r="H6" s="8">
        <f t="shared" si="0"/>
        <v>231.10000000000014</v>
      </c>
      <c r="I6" s="9">
        <f t="shared" si="1"/>
        <v>7.5510686031408716E-2</v>
      </c>
      <c r="J6" s="9">
        <f t="shared" si="1"/>
        <v>0.12685952681561186</v>
      </c>
    </row>
    <row r="7" spans="1:10">
      <c r="B7">
        <v>5</v>
      </c>
      <c r="C7" t="s">
        <v>6</v>
      </c>
      <c r="D7" s="8">
        <v>34720.400000000001</v>
      </c>
      <c r="E7" s="8">
        <v>38575.699999999997</v>
      </c>
      <c r="F7" s="8">
        <v>38734.6</v>
      </c>
      <c r="G7" s="8">
        <f t="shared" si="0"/>
        <v>3855.2999999999956</v>
      </c>
      <c r="H7" s="8">
        <f t="shared" si="0"/>
        <v>158.90000000000146</v>
      </c>
      <c r="I7" s="9">
        <f t="shared" si="1"/>
        <v>0.11103846729876371</v>
      </c>
      <c r="J7" s="9">
        <f t="shared" si="1"/>
        <v>4.119173469308437E-3</v>
      </c>
    </row>
    <row r="8" spans="1:10">
      <c r="B8">
        <v>6</v>
      </c>
      <c r="C8" t="s">
        <v>7</v>
      </c>
      <c r="D8" s="8">
        <v>7152.9</v>
      </c>
      <c r="E8" s="8">
        <v>9920.1</v>
      </c>
      <c r="F8" s="8">
        <v>9197.4</v>
      </c>
      <c r="G8" s="8">
        <f t="shared" si="0"/>
        <v>2767.2000000000007</v>
      </c>
      <c r="H8" s="8">
        <f t="shared" si="0"/>
        <v>-722.70000000000073</v>
      </c>
      <c r="I8" s="9">
        <f t="shared" si="1"/>
        <v>0.38686406911881904</v>
      </c>
      <c r="J8" s="9">
        <f t="shared" si="1"/>
        <v>-7.2852088184594987E-2</v>
      </c>
    </row>
    <row r="9" spans="1:10">
      <c r="B9">
        <v>7</v>
      </c>
      <c r="C9" t="s">
        <v>8</v>
      </c>
      <c r="D9" s="8">
        <v>1957.3</v>
      </c>
      <c r="E9" s="8">
        <v>2337.3000000000002</v>
      </c>
      <c r="F9" s="8">
        <v>3041.8</v>
      </c>
      <c r="G9" s="8">
        <f t="shared" si="0"/>
        <v>380.00000000000023</v>
      </c>
      <c r="H9" s="8">
        <f t="shared" si="0"/>
        <v>704.5</v>
      </c>
      <c r="I9" s="9">
        <f t="shared" si="1"/>
        <v>0.1941449956572831</v>
      </c>
      <c r="J9" s="9">
        <f t="shared" si="1"/>
        <v>0.30141616394985665</v>
      </c>
    </row>
    <row r="10" spans="1:10">
      <c r="B10">
        <v>8</v>
      </c>
      <c r="C10" t="s">
        <v>28</v>
      </c>
      <c r="D10" s="8">
        <v>3508.1</v>
      </c>
      <c r="E10" s="8">
        <v>3680.9</v>
      </c>
      <c r="F10" s="8">
        <v>3944.2</v>
      </c>
      <c r="G10" s="8">
        <f t="shared" si="0"/>
        <v>172.80000000000018</v>
      </c>
      <c r="H10" s="8">
        <f t="shared" si="0"/>
        <v>263.29999999999973</v>
      </c>
      <c r="I10" s="9">
        <f t="shared" si="1"/>
        <v>4.9257432798380942E-2</v>
      </c>
      <c r="J10" s="9">
        <f t="shared" si="1"/>
        <v>7.1531418946453235E-2</v>
      </c>
    </row>
    <row r="11" spans="1:10">
      <c r="B11">
        <v>9</v>
      </c>
      <c r="C11" t="s">
        <v>9</v>
      </c>
      <c r="D11" s="8">
        <v>27229.200000000001</v>
      </c>
      <c r="E11" s="8">
        <v>31419.9</v>
      </c>
      <c r="F11" s="8">
        <v>32201.9</v>
      </c>
      <c r="G11" s="8">
        <f t="shared" si="0"/>
        <v>4190.7000000000007</v>
      </c>
      <c r="H11" s="8">
        <f t="shared" si="0"/>
        <v>782</v>
      </c>
      <c r="I11" s="9">
        <f t="shared" si="1"/>
        <v>0.1539046317923406</v>
      </c>
      <c r="J11" s="9">
        <f t="shared" si="1"/>
        <v>2.488868519632462E-2</v>
      </c>
    </row>
    <row r="12" spans="1:10">
      <c r="B12">
        <v>10</v>
      </c>
      <c r="C12" t="s">
        <v>10</v>
      </c>
      <c r="D12" s="8">
        <v>12787.5</v>
      </c>
      <c r="E12" s="8">
        <v>15921.5</v>
      </c>
      <c r="F12" s="8">
        <v>15083.3</v>
      </c>
      <c r="G12" s="8">
        <f t="shared" si="0"/>
        <v>3134</v>
      </c>
      <c r="H12" s="8">
        <f t="shared" si="0"/>
        <v>-838.20000000000073</v>
      </c>
      <c r="I12" s="9">
        <f t="shared" si="1"/>
        <v>0.2450830889540567</v>
      </c>
      <c r="J12" s="9">
        <f t="shared" si="1"/>
        <v>-5.2645793423986481E-2</v>
      </c>
    </row>
    <row r="13" spans="1:10">
      <c r="B13">
        <v>11</v>
      </c>
      <c r="C13" t="s">
        <v>11</v>
      </c>
      <c r="D13" s="8">
        <f>D7-D11</f>
        <v>7491.2000000000007</v>
      </c>
      <c r="E13" s="8">
        <f t="shared" ref="E13:F13" si="2">E7-E11</f>
        <v>7155.7999999999956</v>
      </c>
      <c r="F13" s="8">
        <f t="shared" si="2"/>
        <v>6532.6999999999971</v>
      </c>
      <c r="G13" s="8">
        <f t="shared" si="0"/>
        <v>-335.40000000000509</v>
      </c>
      <c r="H13" s="8">
        <f t="shared" si="0"/>
        <v>-623.09999999999854</v>
      </c>
      <c r="I13" s="9">
        <f t="shared" si="1"/>
        <v>-4.4772533105511138E-2</v>
      </c>
      <c r="J13" s="9">
        <f t="shared" si="1"/>
        <v>-8.7076217893177418E-2</v>
      </c>
    </row>
    <row r="15" spans="1:10">
      <c r="A15" t="s">
        <v>0</v>
      </c>
      <c r="B15" t="s">
        <v>12</v>
      </c>
      <c r="C15" t="s">
        <v>13</v>
      </c>
      <c r="D15" s="2">
        <f>D2</f>
        <v>39021</v>
      </c>
      <c r="E15" s="2">
        <f t="shared" ref="E15:F15" si="3">E2</f>
        <v>39386</v>
      </c>
      <c r="F15" s="2">
        <f t="shared" si="3"/>
        <v>39752</v>
      </c>
    </row>
    <row r="16" spans="1:10">
      <c r="A16">
        <v>1</v>
      </c>
      <c r="B16" t="s">
        <v>14</v>
      </c>
      <c r="C16" t="s">
        <v>15</v>
      </c>
      <c r="D16" s="9">
        <f>D6/D3</f>
        <v>7.6477121881180068E-2</v>
      </c>
      <c r="E16" s="9">
        <f t="shared" ref="E16:F16" si="4">E6/E3</f>
        <v>7.5645082259926416E-2</v>
      </c>
      <c r="F16" s="9">
        <f t="shared" si="4"/>
        <v>7.2186119785073291E-2</v>
      </c>
      <c r="I16" t="s">
        <v>33</v>
      </c>
      <c r="J16" s="1">
        <v>10000</v>
      </c>
    </row>
    <row r="17" spans="1:11">
      <c r="A17">
        <v>2</v>
      </c>
      <c r="B17" t="s">
        <v>14</v>
      </c>
      <c r="C17" t="s">
        <v>16</v>
      </c>
      <c r="D17" s="9">
        <f>D6/D7</f>
        <v>4.8784000184329671E-2</v>
      </c>
      <c r="E17" s="9">
        <f t="shared" ref="E17:F17" si="5">E6/E7</f>
        <v>4.7224029635236697E-2</v>
      </c>
      <c r="F17" s="9">
        <f t="shared" si="5"/>
        <v>5.299654572397805E-2</v>
      </c>
    </row>
    <row r="18" spans="1:11">
      <c r="A18">
        <v>3</v>
      </c>
      <c r="B18" t="s">
        <v>14</v>
      </c>
      <c r="C18" t="s">
        <v>17</v>
      </c>
      <c r="D18" s="9">
        <f>D6/D13</f>
        <v>0.22610529688167447</v>
      </c>
      <c r="E18" s="9">
        <f t="shared" ref="E18:F18" si="6">E6/E13</f>
        <v>0.25457670700690366</v>
      </c>
      <c r="F18" s="9">
        <f t="shared" si="6"/>
        <v>0.31423454314448868</v>
      </c>
      <c r="H18" t="s">
        <v>32</v>
      </c>
      <c r="I18" t="s">
        <v>35</v>
      </c>
      <c r="J18" t="s">
        <v>34</v>
      </c>
      <c r="K18" t="s">
        <v>38</v>
      </c>
    </row>
    <row r="19" spans="1:11">
      <c r="A19">
        <v>4</v>
      </c>
      <c r="B19" t="s">
        <v>18</v>
      </c>
      <c r="C19" t="s">
        <v>19</v>
      </c>
      <c r="D19" s="8">
        <f>D3/D10</f>
        <v>6.3133320030785898</v>
      </c>
      <c r="E19" s="8">
        <f t="shared" ref="E19:F19" si="7">E3/E10</f>
        <v>6.5424760248852181</v>
      </c>
      <c r="F19" s="8">
        <f t="shared" si="7"/>
        <v>7.2099792099792097</v>
      </c>
      <c r="H19" s="2">
        <v>39448</v>
      </c>
      <c r="I19" s="10">
        <v>88.5</v>
      </c>
      <c r="J19" s="5">
        <f>J$16/I19</f>
        <v>112.99435028248588</v>
      </c>
      <c r="K19" s="6">
        <f>I19*J$19</f>
        <v>10000</v>
      </c>
    </row>
    <row r="20" spans="1:11">
      <c r="A20">
        <v>5</v>
      </c>
      <c r="B20" t="s">
        <v>18</v>
      </c>
      <c r="C20" t="s">
        <v>20</v>
      </c>
      <c r="D20" s="8">
        <f>D3/D9</f>
        <v>11.315485617943084</v>
      </c>
      <c r="E20" s="8">
        <f t="shared" ref="E20:F20" si="8">E3/E9</f>
        <v>10.303427031189834</v>
      </c>
      <c r="F20" s="8">
        <f t="shared" si="8"/>
        <v>9.3489381287395616</v>
      </c>
      <c r="H20" s="2">
        <v>39813</v>
      </c>
      <c r="I20" s="10">
        <v>38.32</v>
      </c>
      <c r="J20" s="5">
        <f>J$16/I20</f>
        <v>260.96033402922757</v>
      </c>
      <c r="K20" s="6">
        <f>I20*J$19</f>
        <v>4329.943502824859</v>
      </c>
    </row>
    <row r="21" spans="1:11">
      <c r="A21">
        <v>6</v>
      </c>
      <c r="B21" t="s">
        <v>18</v>
      </c>
      <c r="C21" t="s">
        <v>21</v>
      </c>
      <c r="D21" s="8">
        <f>D3/D7</f>
        <v>0.63789011647331251</v>
      </c>
      <c r="E21" s="8">
        <f t="shared" ref="E21:F21" si="9">E3/E7</f>
        <v>0.62428419963863269</v>
      </c>
      <c r="F21" s="8">
        <f t="shared" si="9"/>
        <v>0.73416531989487432</v>
      </c>
      <c r="K21" s="6"/>
    </row>
    <row r="22" spans="1:11">
      <c r="A22">
        <v>7</v>
      </c>
      <c r="B22" t="s">
        <v>22</v>
      </c>
      <c r="C22" t="s">
        <v>23</v>
      </c>
      <c r="D22" s="8">
        <f>D8/D12</f>
        <v>0.55936656891495595</v>
      </c>
      <c r="E22" s="8">
        <f t="shared" ref="E22:F22" si="10">E8/E12</f>
        <v>0.62306315359733699</v>
      </c>
      <c r="F22" s="8">
        <f t="shared" si="10"/>
        <v>0.60977372325684698</v>
      </c>
      <c r="H22" t="s">
        <v>36</v>
      </c>
      <c r="I22" s="10">
        <f>I20-I19</f>
        <v>-50.18</v>
      </c>
      <c r="K22" s="6">
        <f>K20-K19</f>
        <v>-5670.056497175141</v>
      </c>
    </row>
    <row r="23" spans="1:11">
      <c r="A23">
        <v>8</v>
      </c>
      <c r="B23" t="s">
        <v>22</v>
      </c>
      <c r="C23" t="s">
        <v>24</v>
      </c>
      <c r="D23" s="8">
        <f>(D8-D9)/D12</f>
        <v>0.40630303030303028</v>
      </c>
      <c r="E23" s="8">
        <f t="shared" ref="E23:F23" si="11">(E8-E9)/E12</f>
        <v>0.4762616587633075</v>
      </c>
      <c r="F23" s="8">
        <f t="shared" si="11"/>
        <v>0.40810697924194306</v>
      </c>
      <c r="H23" t="s">
        <v>37</v>
      </c>
      <c r="I23" s="3">
        <f>I22/I19</f>
        <v>-0.5670056497175141</v>
      </c>
      <c r="K23" s="3">
        <f>K22/K19</f>
        <v>-0.5670056497175141</v>
      </c>
    </row>
    <row r="24" spans="1:11">
      <c r="A24">
        <v>9</v>
      </c>
      <c r="B24" t="s">
        <v>27</v>
      </c>
      <c r="C24" t="s">
        <v>25</v>
      </c>
      <c r="D24" s="3">
        <f>D11/D7</f>
        <v>0.78424211702630153</v>
      </c>
      <c r="E24" s="3">
        <f t="shared" ref="E24:F24" si="12">E11/E7</f>
        <v>0.8144998016886279</v>
      </c>
      <c r="F24" s="3">
        <f t="shared" si="12"/>
        <v>0.83134716764856231</v>
      </c>
    </row>
    <row r="25" spans="1:11">
      <c r="A25">
        <v>10</v>
      </c>
      <c r="B25" t="s">
        <v>27</v>
      </c>
      <c r="C25" t="s">
        <v>26</v>
      </c>
      <c r="D25" s="8">
        <f>D4/D5</f>
        <v>3.1364127764127767</v>
      </c>
      <c r="E25" s="8">
        <f t="shared" ref="E25:F25" si="13">E4/E5</f>
        <v>3.3240965948575396</v>
      </c>
      <c r="F25" s="8">
        <f t="shared" si="13"/>
        <v>3.7474054529463503</v>
      </c>
    </row>
  </sheetData>
  <mergeCells count="3">
    <mergeCell ref="D1:F1"/>
    <mergeCell ref="G1:H1"/>
    <mergeCell ref="I1:J1"/>
  </mergeCells>
  <pageMargins left="0.7" right="0.7" top="0.75" bottom="0.75" header="0.3" footer="0.3"/>
  <pageSetup orientation="landscape" horizontalDpi="4294967293" r:id="rId1"/>
  <headerFooter>
    <oddHeader>&amp;LSheet: &amp;A&amp;CFinancial Analysis&amp;RDate Printed: &amp;D</oddHeader>
    <oddFooter>&amp;LFile: &amp;F&amp;CPage: &amp;P of &amp;N&amp;RInstructor: Wm Hitchcock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workbookViewId="0"/>
  </sheetViews>
  <sheetFormatPr defaultRowHeight="15"/>
  <cols>
    <col min="1" max="1" width="5.28515625" bestFit="1" customWidth="1"/>
    <col min="2" max="2" width="15.5703125" bestFit="1" customWidth="1"/>
    <col min="3" max="3" width="20.28515625" bestFit="1" customWidth="1"/>
    <col min="4" max="6" width="10.7109375" bestFit="1" customWidth="1"/>
    <col min="8" max="8" width="10.7109375" bestFit="1" customWidth="1"/>
    <col min="11" max="11" width="9" bestFit="1" customWidth="1"/>
  </cols>
  <sheetData>
    <row r="1" spans="1:10">
      <c r="D1" s="11" t="s">
        <v>31</v>
      </c>
      <c r="E1" s="11"/>
      <c r="F1" s="11"/>
      <c r="G1" s="11" t="s">
        <v>29</v>
      </c>
      <c r="H1" s="11"/>
      <c r="I1" s="11" t="s">
        <v>30</v>
      </c>
      <c r="J1" s="11"/>
    </row>
    <row r="2" spans="1:10" ht="30">
      <c r="B2" t="s">
        <v>0</v>
      </c>
      <c r="C2" t="s">
        <v>1</v>
      </c>
      <c r="D2" s="2">
        <v>38717</v>
      </c>
      <c r="E2" s="2">
        <v>39082</v>
      </c>
      <c r="F2" s="2">
        <v>39447</v>
      </c>
      <c r="G2" s="7" t="str">
        <f>TEXT($E2,"mm/dd/yy")&amp;" - "&amp;TEXT($D2,"mm/dd/yy")</f>
        <v>12/31/06 - 12/31/05</v>
      </c>
      <c r="H2" s="7" t="str">
        <f>TEXT($F2,"mm/dd/yy")&amp;" - "&amp;TEXT($E2,"mm/dd/yy")</f>
        <v>12/31/07 - 12/31/06</v>
      </c>
      <c r="I2" s="7" t="str">
        <f>TEXT($E2,"mm/dd/yy")&amp;" - "&amp;TEXT($D2,"mm/dd/yy")</f>
        <v>12/31/06 - 12/31/05</v>
      </c>
      <c r="J2" s="7" t="str">
        <f>TEXT($F2,"mm/dd/yy")&amp;" - "&amp;TEXT($E2,"mm/dd/yy")</f>
        <v>12/31/07 - 12/31/06</v>
      </c>
    </row>
    <row r="3" spans="1:10">
      <c r="B3">
        <v>1</v>
      </c>
      <c r="C3" t="s">
        <v>2</v>
      </c>
      <c r="D3" s="8">
        <v>6003.6432000000004</v>
      </c>
      <c r="E3" s="8">
        <v>6255.1379999999999</v>
      </c>
      <c r="F3" s="8">
        <v>6772.2809999999999</v>
      </c>
      <c r="G3" s="8">
        <f>E3-D3</f>
        <v>251.49479999999949</v>
      </c>
      <c r="H3" s="8">
        <f>F3-E3</f>
        <v>517.14300000000003</v>
      </c>
      <c r="I3" s="9">
        <f>G3/D3</f>
        <v>4.1890364170875355E-2</v>
      </c>
      <c r="J3" s="9">
        <f>H3/E3</f>
        <v>8.2674914606200536E-2</v>
      </c>
    </row>
    <row r="4" spans="1:10">
      <c r="B4">
        <v>2</v>
      </c>
      <c r="C4" t="s">
        <v>3</v>
      </c>
      <c r="D4" s="8">
        <v>1365.164</v>
      </c>
      <c r="E4" s="8">
        <v>1418.454</v>
      </c>
      <c r="F4" s="8">
        <v>1663.1130000000001</v>
      </c>
      <c r="G4" s="8">
        <f t="shared" ref="G4:H13" si="0">E4-D4</f>
        <v>53.289999999999964</v>
      </c>
      <c r="H4" s="8">
        <f t="shared" si="0"/>
        <v>244.65900000000011</v>
      </c>
      <c r="I4" s="9">
        <f t="shared" ref="I4:J13" si="1">G4/D4</f>
        <v>3.9035603048424926E-2</v>
      </c>
      <c r="J4" s="9">
        <f t="shared" si="1"/>
        <v>0.17248285809761904</v>
      </c>
    </row>
    <row r="5" spans="1:10">
      <c r="B5">
        <v>3</v>
      </c>
      <c r="C5" t="s">
        <v>4</v>
      </c>
      <c r="D5" s="8">
        <v>5.202</v>
      </c>
      <c r="E5" s="8">
        <v>13.631</v>
      </c>
      <c r="F5" s="8">
        <v>40.581000000000003</v>
      </c>
      <c r="G5" s="8">
        <f t="shared" si="0"/>
        <v>8.4290000000000003</v>
      </c>
      <c r="H5" s="8">
        <f t="shared" si="0"/>
        <v>26.950000000000003</v>
      </c>
      <c r="I5" s="9">
        <f t="shared" si="1"/>
        <v>1.6203383314109958</v>
      </c>
      <c r="J5" s="9">
        <f t="shared" si="1"/>
        <v>1.9771109969921503</v>
      </c>
    </row>
    <row r="6" spans="1:10">
      <c r="B6">
        <v>4</v>
      </c>
      <c r="C6" t="s">
        <v>5</v>
      </c>
      <c r="D6" s="8">
        <v>844.30600000000004</v>
      </c>
      <c r="E6" s="8">
        <v>882.23099999999999</v>
      </c>
      <c r="F6" s="8">
        <v>1013.559</v>
      </c>
      <c r="G6" s="8">
        <f t="shared" si="0"/>
        <v>37.924999999999955</v>
      </c>
      <c r="H6" s="8">
        <f t="shared" si="0"/>
        <v>131.32799999999997</v>
      </c>
      <c r="I6" s="9">
        <f t="shared" si="1"/>
        <v>4.4918548488344215E-2</v>
      </c>
      <c r="J6" s="9">
        <f t="shared" si="1"/>
        <v>0.14885897230997322</v>
      </c>
    </row>
    <row r="7" spans="1:10">
      <c r="B7">
        <v>5</v>
      </c>
      <c r="C7" t="s">
        <v>6</v>
      </c>
      <c r="D7" s="8">
        <v>6395.808</v>
      </c>
      <c r="E7" s="8">
        <v>6042.89</v>
      </c>
      <c r="F7" s="8">
        <v>6357.3360000000002</v>
      </c>
      <c r="G7" s="8">
        <f t="shared" si="0"/>
        <v>-352.91799999999967</v>
      </c>
      <c r="H7" s="8">
        <f t="shared" si="0"/>
        <v>314.44599999999991</v>
      </c>
      <c r="I7" s="9">
        <f t="shared" si="1"/>
        <v>-5.5179580124981809E-2</v>
      </c>
      <c r="J7" s="9">
        <f t="shared" si="1"/>
        <v>5.2035698151050226E-2</v>
      </c>
    </row>
    <row r="8" spans="1:10">
      <c r="B8">
        <v>6</v>
      </c>
      <c r="C8" t="s">
        <v>7</v>
      </c>
      <c r="D8" s="8">
        <v>2590.9389999999999</v>
      </c>
      <c r="E8" s="8">
        <v>2257.9380000000001</v>
      </c>
      <c r="F8" s="8">
        <v>2333.0349999999999</v>
      </c>
      <c r="G8" s="8">
        <f t="shared" si="0"/>
        <v>-333.00099999999975</v>
      </c>
      <c r="H8" s="8">
        <f t="shared" si="0"/>
        <v>75.096999999999753</v>
      </c>
      <c r="I8" s="9">
        <f t="shared" si="1"/>
        <v>-0.12852521807730702</v>
      </c>
      <c r="J8" s="9">
        <f t="shared" si="1"/>
        <v>3.32591063173567E-2</v>
      </c>
    </row>
    <row r="9" spans="1:10">
      <c r="B9">
        <v>7</v>
      </c>
      <c r="C9" t="s">
        <v>8</v>
      </c>
      <c r="D9" s="8">
        <v>335.27800000000002</v>
      </c>
      <c r="E9" s="8">
        <v>322.17200000000003</v>
      </c>
      <c r="F9" s="8">
        <v>350.66800000000001</v>
      </c>
      <c r="G9" s="8">
        <f t="shared" si="0"/>
        <v>-13.105999999999995</v>
      </c>
      <c r="H9" s="8">
        <f t="shared" si="0"/>
        <v>28.495999999999981</v>
      </c>
      <c r="I9" s="9">
        <f t="shared" si="1"/>
        <v>-3.9089949236156246E-2</v>
      </c>
      <c r="J9" s="9">
        <f t="shared" si="1"/>
        <v>8.8449648014104196E-2</v>
      </c>
    </row>
    <row r="10" spans="1:10">
      <c r="B10">
        <v>8</v>
      </c>
      <c r="C10" t="s">
        <v>28</v>
      </c>
      <c r="D10" s="8">
        <v>1401.6949999999999</v>
      </c>
      <c r="E10" s="8">
        <v>1481.9949999999999</v>
      </c>
      <c r="F10" s="8">
        <v>1469.73</v>
      </c>
      <c r="G10" s="8">
        <f t="shared" si="0"/>
        <v>80.299999999999955</v>
      </c>
      <c r="H10" s="8">
        <f t="shared" si="0"/>
        <v>-12.264999999999873</v>
      </c>
      <c r="I10" s="9">
        <f t="shared" si="1"/>
        <v>5.7287783718997329E-2</v>
      </c>
      <c r="J10" s="9">
        <f t="shared" si="1"/>
        <v>-8.2760063293060189E-3</v>
      </c>
    </row>
    <row r="11" spans="1:10">
      <c r="B11">
        <v>9</v>
      </c>
      <c r="C11" t="s">
        <v>9</v>
      </c>
      <c r="D11" s="8">
        <v>3282.66</v>
      </c>
      <c r="E11" s="8">
        <v>3363.2719999999999</v>
      </c>
      <c r="F11" s="8">
        <v>4750.6859999999997</v>
      </c>
      <c r="G11" s="8">
        <f t="shared" si="0"/>
        <v>80.61200000000008</v>
      </c>
      <c r="H11" s="8">
        <f t="shared" si="0"/>
        <v>1387.4139999999998</v>
      </c>
      <c r="I11" s="9">
        <f t="shared" si="1"/>
        <v>2.4556914209817673E-2</v>
      </c>
      <c r="J11" s="9">
        <f t="shared" si="1"/>
        <v>0.41251911828719168</v>
      </c>
    </row>
    <row r="12" spans="1:10">
      <c r="B12">
        <v>10</v>
      </c>
      <c r="C12" t="s">
        <v>10</v>
      </c>
      <c r="D12" s="8">
        <v>2224.826</v>
      </c>
      <c r="E12" s="8">
        <v>2468.0160000000001</v>
      </c>
      <c r="F12" s="8">
        <v>2656.86</v>
      </c>
      <c r="G12" s="8">
        <f t="shared" si="0"/>
        <v>243.19000000000005</v>
      </c>
      <c r="H12" s="8">
        <f t="shared" si="0"/>
        <v>188.84400000000005</v>
      </c>
      <c r="I12" s="9">
        <f t="shared" si="1"/>
        <v>0.10930742449072424</v>
      </c>
      <c r="J12" s="9">
        <f t="shared" si="1"/>
        <v>7.6516521772954482E-2</v>
      </c>
    </row>
    <row r="13" spans="1:10">
      <c r="B13">
        <v>11</v>
      </c>
      <c r="C13" t="s">
        <v>11</v>
      </c>
      <c r="D13" s="8">
        <f>D7-D11</f>
        <v>3113.1480000000001</v>
      </c>
      <c r="E13" s="8">
        <f t="shared" ref="E13:F13" si="2">E7-E11</f>
        <v>2679.6180000000004</v>
      </c>
      <c r="F13" s="8">
        <f t="shared" si="2"/>
        <v>1606.6500000000005</v>
      </c>
      <c r="G13" s="8">
        <f t="shared" si="0"/>
        <v>-433.52999999999975</v>
      </c>
      <c r="H13" s="8">
        <f t="shared" si="0"/>
        <v>-1072.9679999999998</v>
      </c>
      <c r="I13" s="9">
        <f t="shared" si="1"/>
        <v>-0.13925775453014111</v>
      </c>
      <c r="J13" s="9">
        <f t="shared" si="1"/>
        <v>-0.40041826857410262</v>
      </c>
    </row>
    <row r="15" spans="1:10">
      <c r="A15" t="s">
        <v>0</v>
      </c>
      <c r="B15" t="s">
        <v>12</v>
      </c>
      <c r="C15" t="s">
        <v>13</v>
      </c>
      <c r="D15" s="2">
        <f>D2</f>
        <v>38717</v>
      </c>
      <c r="E15" s="2">
        <f t="shared" ref="E15:F15" si="3">E2</f>
        <v>39082</v>
      </c>
      <c r="F15" s="2">
        <f t="shared" si="3"/>
        <v>39447</v>
      </c>
    </row>
    <row r="16" spans="1:10">
      <c r="A16">
        <v>1</v>
      </c>
      <c r="B16" t="s">
        <v>14</v>
      </c>
      <c r="C16" t="s">
        <v>15</v>
      </c>
      <c r="D16" s="9">
        <f>D6/D3</f>
        <v>0.14063227474943879</v>
      </c>
      <c r="E16" s="9">
        <f t="shared" ref="E16:F16" si="4">E6/E3</f>
        <v>0.14104101300402966</v>
      </c>
      <c r="F16" s="9">
        <f t="shared" si="4"/>
        <v>0.1496628683895426</v>
      </c>
      <c r="I16" t="s">
        <v>33</v>
      </c>
      <c r="J16" s="1">
        <v>10000</v>
      </c>
    </row>
    <row r="17" spans="1:11">
      <c r="A17">
        <v>2</v>
      </c>
      <c r="B17" t="s">
        <v>14</v>
      </c>
      <c r="C17" t="s">
        <v>16</v>
      </c>
      <c r="D17" s="9">
        <f>D6/D7</f>
        <v>0.13200927857746825</v>
      </c>
      <c r="E17" s="9">
        <f t="shared" ref="E17:F17" si="5">E6/E7</f>
        <v>0.14599487993327695</v>
      </c>
      <c r="F17" s="9">
        <f t="shared" si="5"/>
        <v>0.15943140334253214</v>
      </c>
    </row>
    <row r="18" spans="1:11">
      <c r="A18">
        <v>3</v>
      </c>
      <c r="B18" t="s">
        <v>14</v>
      </c>
      <c r="C18" t="s">
        <v>17</v>
      </c>
      <c r="D18" s="9">
        <f>D6/D13</f>
        <v>0.27120650865297763</v>
      </c>
      <c r="E18" s="9">
        <f t="shared" ref="E18:F18" si="6">E6/E13</f>
        <v>0.32923760028481669</v>
      </c>
      <c r="F18" s="9">
        <f t="shared" si="6"/>
        <v>0.63085239473438492</v>
      </c>
      <c r="H18" t="s">
        <v>32</v>
      </c>
      <c r="I18" t="s">
        <v>35</v>
      </c>
      <c r="J18" t="s">
        <v>34</v>
      </c>
      <c r="K18" t="s">
        <v>38</v>
      </c>
    </row>
    <row r="19" spans="1:11">
      <c r="A19">
        <v>4</v>
      </c>
      <c r="B19" t="s">
        <v>18</v>
      </c>
      <c r="C19" t="s">
        <v>19</v>
      </c>
      <c r="D19" s="8">
        <f>D3/D10</f>
        <v>4.2831309236317461</v>
      </c>
      <c r="E19" s="8">
        <f t="shared" ref="E19:F19" si="7">E3/E10</f>
        <v>4.2207551307528028</v>
      </c>
      <c r="F19" s="8">
        <f t="shared" si="7"/>
        <v>4.6078402155497944</v>
      </c>
      <c r="H19" s="2">
        <v>39448</v>
      </c>
      <c r="I19" s="10">
        <v>41.54</v>
      </c>
      <c r="J19" s="5">
        <f>J$16/I19</f>
        <v>240.7318247472316</v>
      </c>
      <c r="K19" s="6">
        <f>I19*J$19</f>
        <v>10000</v>
      </c>
    </row>
    <row r="20" spans="1:11">
      <c r="A20">
        <v>5</v>
      </c>
      <c r="B20" t="s">
        <v>18</v>
      </c>
      <c r="C20" t="s">
        <v>20</v>
      </c>
      <c r="D20" s="8">
        <f>D3/D9</f>
        <v>17.906463293147777</v>
      </c>
      <c r="E20" s="8">
        <f t="shared" ref="E20:F20" si="8">E3/E9</f>
        <v>19.415523385024148</v>
      </c>
      <c r="F20" s="8">
        <f t="shared" si="8"/>
        <v>19.312514971425962</v>
      </c>
      <c r="H20" s="2">
        <v>39813</v>
      </c>
      <c r="I20" s="10">
        <v>23.19</v>
      </c>
      <c r="J20" s="5">
        <f>J$16/I20</f>
        <v>431.22035360068992</v>
      </c>
      <c r="K20" s="6">
        <f>I20*J$19</f>
        <v>5582.5710158883012</v>
      </c>
    </row>
    <row r="21" spans="1:11">
      <c r="A21">
        <v>6</v>
      </c>
      <c r="B21" t="s">
        <v>18</v>
      </c>
      <c r="C21" t="s">
        <v>21</v>
      </c>
      <c r="D21" s="8">
        <f>D3/D7</f>
        <v>0.93868408807769099</v>
      </c>
      <c r="E21" s="8">
        <f t="shared" ref="E21:F21" si="9">E3/E7</f>
        <v>1.0351235915265709</v>
      </c>
      <c r="F21" s="8">
        <f t="shared" si="9"/>
        <v>1.0652702641483791</v>
      </c>
      <c r="K21" s="6"/>
    </row>
    <row r="22" spans="1:11">
      <c r="A22">
        <v>7</v>
      </c>
      <c r="B22" t="s">
        <v>22</v>
      </c>
      <c r="C22" t="s">
        <v>23</v>
      </c>
      <c r="D22" s="8">
        <f>D8/D12</f>
        <v>1.1645580373476396</v>
      </c>
      <c r="E22" s="8">
        <f t="shared" ref="E22:F22" si="10">E8/E12</f>
        <v>0.91487980628974852</v>
      </c>
      <c r="F22" s="8">
        <f t="shared" si="10"/>
        <v>0.87811740174491681</v>
      </c>
      <c r="H22" t="s">
        <v>36</v>
      </c>
      <c r="I22" s="10">
        <f>I20-I19</f>
        <v>-18.349999999999998</v>
      </c>
      <c r="K22" s="6">
        <f>K20-K19</f>
        <v>-4417.4289841116988</v>
      </c>
    </row>
    <row r="23" spans="1:11">
      <c r="A23">
        <v>8</v>
      </c>
      <c r="B23" t="s">
        <v>22</v>
      </c>
      <c r="C23" t="s">
        <v>24</v>
      </c>
      <c r="D23" s="8">
        <f>(D8-D9)/D12</f>
        <v>1.0138595108111825</v>
      </c>
      <c r="E23" s="8">
        <f t="shared" ref="E23:F23" si="11">(E8-E9)/E12</f>
        <v>0.78434094430506118</v>
      </c>
      <c r="F23" s="8">
        <f t="shared" si="11"/>
        <v>0.74613152367832691</v>
      </c>
      <c r="H23" t="s">
        <v>37</v>
      </c>
      <c r="I23" s="3">
        <f>I22/I19</f>
        <v>-0.44174289841116993</v>
      </c>
      <c r="K23" s="3">
        <f>K22/K19</f>
        <v>-0.44174289841116987</v>
      </c>
    </row>
    <row r="24" spans="1:11">
      <c r="A24">
        <v>9</v>
      </c>
      <c r="B24" t="s">
        <v>27</v>
      </c>
      <c r="C24" t="s">
        <v>25</v>
      </c>
      <c r="D24" s="3">
        <f>D11/D7</f>
        <v>0.51325180493223055</v>
      </c>
      <c r="E24" s="3">
        <f t="shared" ref="E24:F24" si="12">E11/E7</f>
        <v>0.55656680826558147</v>
      </c>
      <c r="F24" s="3">
        <f t="shared" si="12"/>
        <v>0.74727621758547913</v>
      </c>
    </row>
    <row r="25" spans="1:11">
      <c r="A25">
        <v>10</v>
      </c>
      <c r="B25" t="s">
        <v>27</v>
      </c>
      <c r="C25" t="s">
        <v>26</v>
      </c>
      <c r="D25" s="8">
        <f>D4/D5</f>
        <v>262.43060361399461</v>
      </c>
      <c r="E25" s="8">
        <f t="shared" ref="E25:F25" si="13">E4/E5</f>
        <v>104.06089061697601</v>
      </c>
      <c r="F25" s="8">
        <f t="shared" si="13"/>
        <v>40.982553411695129</v>
      </c>
    </row>
  </sheetData>
  <mergeCells count="3">
    <mergeCell ref="D1:F1"/>
    <mergeCell ref="G1:H1"/>
    <mergeCell ref="I1:J1"/>
  </mergeCells>
  <pageMargins left="0.7" right="0.7" top="0.75" bottom="0.75" header="0.3" footer="0.3"/>
  <pageSetup orientation="landscape" horizontalDpi="4294967293" r:id="rId1"/>
  <headerFooter>
    <oddHeader>&amp;LSheet: &amp;A&amp;CFinancial Analysis&amp;RDate Printed: &amp;D</oddHeader>
    <oddFooter>&amp;LFile: &amp;F&amp;CPage: &amp;P of &amp;N&amp;RInstructor: Wm Hitchcock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Template</vt:lpstr>
      <vt:lpstr>Nordstrom</vt:lpstr>
      <vt:lpstr>John Deere</vt:lpstr>
      <vt:lpstr>McGraw-Hill</vt:lpstr>
    </vt:vector>
  </TitlesOfParts>
  <Company>Loras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Loras College</dc:creator>
  <cp:lastModifiedBy>Loras College</cp:lastModifiedBy>
  <cp:lastPrinted>2009-01-15T23:23:44Z</cp:lastPrinted>
  <dcterms:created xsi:type="dcterms:W3CDTF">2009-01-14T03:08:56Z</dcterms:created>
  <dcterms:modified xsi:type="dcterms:W3CDTF">2010-01-13T20:02:23Z</dcterms:modified>
</cp:coreProperties>
</file>