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Courses\CIT110Basics\2018_08_Fall\"/>
    </mc:Choice>
  </mc:AlternateContent>
  <bookViews>
    <workbookView xWindow="0" yWindow="0" windowWidth="20490" windowHeight="7755" activeTab="3"/>
  </bookViews>
  <sheets>
    <sheet name="Boat Loan" sheetId="1" r:id="rId1"/>
    <sheet name="Balloon" sheetId="2" r:id="rId2"/>
    <sheet name="Amortized" sheetId="3" r:id="rId3"/>
    <sheet name="Sensitivity Tabl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4" l="1"/>
  <c r="A7" i="4"/>
  <c r="C6" i="4"/>
  <c r="B6" i="4"/>
  <c r="E2" i="4"/>
  <c r="E3" i="4" s="1"/>
  <c r="E4" i="4" s="1"/>
  <c r="E1" i="4"/>
  <c r="F2" i="3"/>
  <c r="F1" i="3"/>
  <c r="B54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7" i="3"/>
  <c r="D3" i="3"/>
  <c r="B3" i="3"/>
  <c r="H2" i="3"/>
  <c r="F2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8" i="2"/>
  <c r="D8" i="2" s="1"/>
  <c r="B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F1" i="2"/>
  <c r="C7" i="2"/>
  <c r="H2" i="2"/>
  <c r="D7" i="2"/>
  <c r="E7" i="2" s="1"/>
  <c r="C54" i="2"/>
  <c r="D54" i="2" s="1"/>
  <c r="B54" i="2"/>
  <c r="B7" i="2"/>
  <c r="A7" i="2"/>
  <c r="E6" i="2"/>
  <c r="D3" i="2"/>
  <c r="B3" i="2"/>
  <c r="F3" i="2"/>
  <c r="F3" i="1"/>
  <c r="F2" i="1"/>
  <c r="D3" i="1"/>
  <c r="B3" i="1"/>
  <c r="B11" i="3" l="1"/>
  <c r="B15" i="3"/>
  <c r="B19" i="3"/>
  <c r="B23" i="3"/>
  <c r="B27" i="3"/>
  <c r="B31" i="3"/>
  <c r="B35" i="3"/>
  <c r="B39" i="3"/>
  <c r="B43" i="3"/>
  <c r="B47" i="3"/>
  <c r="B51" i="3"/>
  <c r="B8" i="3"/>
  <c r="B12" i="3"/>
  <c r="B16" i="3"/>
  <c r="B20" i="3"/>
  <c r="B24" i="3"/>
  <c r="B28" i="3"/>
  <c r="B32" i="3"/>
  <c r="B36" i="3"/>
  <c r="B40" i="3"/>
  <c r="B44" i="3"/>
  <c r="B48" i="3"/>
  <c r="B52" i="3"/>
  <c r="B9" i="3"/>
  <c r="B13" i="3"/>
  <c r="B17" i="3"/>
  <c r="B21" i="3"/>
  <c r="B25" i="3"/>
  <c r="B29" i="3"/>
  <c r="B33" i="3"/>
  <c r="B37" i="3"/>
  <c r="B41" i="3"/>
  <c r="B45" i="3"/>
  <c r="B49" i="3"/>
  <c r="B53" i="3"/>
  <c r="B10" i="3"/>
  <c r="B14" i="3"/>
  <c r="B18" i="3"/>
  <c r="B22" i="3"/>
  <c r="B26" i="3"/>
  <c r="B30" i="3"/>
  <c r="B34" i="3"/>
  <c r="B38" i="3"/>
  <c r="B42" i="3"/>
  <c r="B46" i="3"/>
  <c r="B50" i="3"/>
  <c r="E6" i="3"/>
  <c r="E8" i="2"/>
  <c r="B56" i="2"/>
  <c r="C7" i="3" l="1"/>
  <c r="F3" i="3"/>
  <c r="B7" i="3"/>
  <c r="C9" i="2"/>
  <c r="D9" i="2" s="1"/>
  <c r="E9" i="2" s="1"/>
  <c r="B56" i="3" l="1"/>
  <c r="D7" i="3"/>
  <c r="C10" i="2"/>
  <c r="E7" i="3" l="1"/>
  <c r="D10" i="2"/>
  <c r="C8" i="3" l="1"/>
  <c r="D8" i="3" s="1"/>
  <c r="E8" i="3" s="1"/>
  <c r="E10" i="2"/>
  <c r="C9" i="3" l="1"/>
  <c r="D9" i="3" s="1"/>
  <c r="E9" i="3" s="1"/>
  <c r="C11" i="2"/>
  <c r="C10" i="3" l="1"/>
  <c r="D10" i="3" s="1"/>
  <c r="E10" i="3" s="1"/>
  <c r="D11" i="2"/>
  <c r="C11" i="3" l="1"/>
  <c r="D11" i="3" s="1"/>
  <c r="E11" i="3" s="1"/>
  <c r="E11" i="2"/>
  <c r="C12" i="3" l="1"/>
  <c r="D12" i="3" s="1"/>
  <c r="E12" i="3" s="1"/>
  <c r="C12" i="2"/>
  <c r="C13" i="3" l="1"/>
  <c r="D13" i="3" s="1"/>
  <c r="E13" i="3"/>
  <c r="D12" i="2"/>
  <c r="C14" i="3" l="1"/>
  <c r="D14" i="3" s="1"/>
  <c r="E14" i="3" s="1"/>
  <c r="E12" i="2"/>
  <c r="C15" i="3" l="1"/>
  <c r="D15" i="3" s="1"/>
  <c r="E15" i="3"/>
  <c r="C13" i="2"/>
  <c r="C16" i="3" l="1"/>
  <c r="D16" i="3" s="1"/>
  <c r="E16" i="3"/>
  <c r="D13" i="2"/>
  <c r="C17" i="3" l="1"/>
  <c r="D17" i="3" s="1"/>
  <c r="E17" i="3" s="1"/>
  <c r="E13" i="2"/>
  <c r="C18" i="3" l="1"/>
  <c r="D18" i="3" s="1"/>
  <c r="E18" i="3" s="1"/>
  <c r="C14" i="2"/>
  <c r="C19" i="3" l="1"/>
  <c r="D19" i="3" s="1"/>
  <c r="E19" i="3"/>
  <c r="D14" i="2"/>
  <c r="C20" i="3" l="1"/>
  <c r="D20" i="3" s="1"/>
  <c r="E20" i="3" s="1"/>
  <c r="E14" i="2"/>
  <c r="C21" i="3" l="1"/>
  <c r="D21" i="3" s="1"/>
  <c r="E21" i="3" s="1"/>
  <c r="C15" i="2"/>
  <c r="D15" i="2" s="1"/>
  <c r="E15" i="2"/>
  <c r="C22" i="3" l="1"/>
  <c r="D22" i="3" s="1"/>
  <c r="E22" i="3" s="1"/>
  <c r="C16" i="2"/>
  <c r="D16" i="2" s="1"/>
  <c r="E16" i="2" s="1"/>
  <c r="C23" i="3" l="1"/>
  <c r="D23" i="3" s="1"/>
  <c r="E23" i="3" s="1"/>
  <c r="C17" i="2"/>
  <c r="D17" i="2" s="1"/>
  <c r="E17" i="2" s="1"/>
  <c r="C24" i="3" l="1"/>
  <c r="D24" i="3" s="1"/>
  <c r="E24" i="3" s="1"/>
  <c r="C18" i="2"/>
  <c r="D18" i="2" s="1"/>
  <c r="E18" i="2" s="1"/>
  <c r="C25" i="3" l="1"/>
  <c r="D25" i="3" s="1"/>
  <c r="E25" i="3" s="1"/>
  <c r="C19" i="2"/>
  <c r="D19" i="2" s="1"/>
  <c r="E19" i="2" s="1"/>
  <c r="C26" i="3" l="1"/>
  <c r="D26" i="3" s="1"/>
  <c r="E26" i="3" s="1"/>
  <c r="C20" i="2"/>
  <c r="D20" i="2" s="1"/>
  <c r="E20" i="2" s="1"/>
  <c r="C27" i="3" l="1"/>
  <c r="D27" i="3" s="1"/>
  <c r="E27" i="3"/>
  <c r="C21" i="2"/>
  <c r="D21" i="2" s="1"/>
  <c r="E21" i="2" s="1"/>
  <c r="C28" i="3" l="1"/>
  <c r="D28" i="3" s="1"/>
  <c r="E28" i="3" s="1"/>
  <c r="C22" i="2"/>
  <c r="D22" i="2" s="1"/>
  <c r="E22" i="2" s="1"/>
  <c r="C29" i="3" l="1"/>
  <c r="D29" i="3" s="1"/>
  <c r="E29" i="3"/>
  <c r="C23" i="2"/>
  <c r="D23" i="2" s="1"/>
  <c r="E23" i="2"/>
  <c r="C30" i="3" l="1"/>
  <c r="D30" i="3" s="1"/>
  <c r="E30" i="3" s="1"/>
  <c r="C24" i="2"/>
  <c r="D24" i="2" s="1"/>
  <c r="E24" i="2" s="1"/>
  <c r="C31" i="3" l="1"/>
  <c r="D31" i="3" s="1"/>
  <c r="E31" i="3" s="1"/>
  <c r="C25" i="2"/>
  <c r="D25" i="2" s="1"/>
  <c r="E25" i="2" s="1"/>
  <c r="C32" i="3" l="1"/>
  <c r="D32" i="3" s="1"/>
  <c r="E32" i="3" s="1"/>
  <c r="C26" i="2"/>
  <c r="D26" i="2" s="1"/>
  <c r="E26" i="2" s="1"/>
  <c r="C33" i="3" l="1"/>
  <c r="D33" i="3" s="1"/>
  <c r="E33" i="3" s="1"/>
  <c r="C27" i="2"/>
  <c r="D27" i="2" s="1"/>
  <c r="E27" i="2"/>
  <c r="C34" i="3" l="1"/>
  <c r="D34" i="3" s="1"/>
  <c r="E34" i="3" s="1"/>
  <c r="C28" i="2"/>
  <c r="D28" i="2" s="1"/>
  <c r="E28" i="2" s="1"/>
  <c r="C35" i="3" l="1"/>
  <c r="D35" i="3" s="1"/>
  <c r="E35" i="3" s="1"/>
  <c r="C29" i="2"/>
  <c r="D29" i="2" s="1"/>
  <c r="E29" i="2" s="1"/>
  <c r="C36" i="3" l="1"/>
  <c r="D36" i="3" s="1"/>
  <c r="E36" i="3" s="1"/>
  <c r="C30" i="2"/>
  <c r="D30" i="2" s="1"/>
  <c r="E30" i="2" s="1"/>
  <c r="C37" i="3" l="1"/>
  <c r="D37" i="3" s="1"/>
  <c r="E37" i="3" s="1"/>
  <c r="C31" i="2"/>
  <c r="D31" i="2" s="1"/>
  <c r="E31" i="2" s="1"/>
  <c r="C38" i="3" l="1"/>
  <c r="D38" i="3" s="1"/>
  <c r="E38" i="3" s="1"/>
  <c r="C32" i="2"/>
  <c r="D32" i="2" s="1"/>
  <c r="E32" i="2" s="1"/>
  <c r="C39" i="3" l="1"/>
  <c r="D39" i="3" s="1"/>
  <c r="E39" i="3" s="1"/>
  <c r="C33" i="2"/>
  <c r="D33" i="2" s="1"/>
  <c r="E33" i="2" s="1"/>
  <c r="C40" i="3" l="1"/>
  <c r="D40" i="3" s="1"/>
  <c r="E40" i="3"/>
  <c r="C34" i="2"/>
  <c r="D34" i="2" s="1"/>
  <c r="E34" i="2"/>
  <c r="C41" i="3" l="1"/>
  <c r="D41" i="3" s="1"/>
  <c r="E41" i="3" s="1"/>
  <c r="C35" i="2"/>
  <c r="D35" i="2" s="1"/>
  <c r="E35" i="2"/>
  <c r="C42" i="3" l="1"/>
  <c r="D42" i="3" s="1"/>
  <c r="E42" i="3" s="1"/>
  <c r="C36" i="2"/>
  <c r="D36" i="2" s="1"/>
  <c r="E36" i="2" s="1"/>
  <c r="C43" i="3" l="1"/>
  <c r="D43" i="3" s="1"/>
  <c r="E43" i="3"/>
  <c r="C37" i="2"/>
  <c r="D37" i="2" s="1"/>
  <c r="E37" i="2" s="1"/>
  <c r="C44" i="3" l="1"/>
  <c r="D44" i="3" s="1"/>
  <c r="E44" i="3"/>
  <c r="C38" i="2"/>
  <c r="D38" i="2" s="1"/>
  <c r="E38" i="2" s="1"/>
  <c r="C45" i="3" l="1"/>
  <c r="D45" i="3" s="1"/>
  <c r="E45" i="3" s="1"/>
  <c r="C39" i="2"/>
  <c r="D39" i="2" s="1"/>
  <c r="E39" i="2"/>
  <c r="C46" i="3" l="1"/>
  <c r="D46" i="3" s="1"/>
  <c r="E46" i="3" s="1"/>
  <c r="C40" i="2"/>
  <c r="D40" i="2" s="1"/>
  <c r="E40" i="2" s="1"/>
  <c r="C47" i="3" l="1"/>
  <c r="D47" i="3" s="1"/>
  <c r="E47" i="3" s="1"/>
  <c r="C41" i="2"/>
  <c r="D41" i="2" s="1"/>
  <c r="E41" i="2" s="1"/>
  <c r="C48" i="3" l="1"/>
  <c r="D48" i="3" s="1"/>
  <c r="E48" i="3"/>
  <c r="C42" i="2"/>
  <c r="D42" i="2" s="1"/>
  <c r="E42" i="2"/>
  <c r="C49" i="3" l="1"/>
  <c r="D49" i="3" s="1"/>
  <c r="E49" i="3" s="1"/>
  <c r="C43" i="2"/>
  <c r="D43" i="2" s="1"/>
  <c r="E43" i="2"/>
  <c r="C50" i="3" l="1"/>
  <c r="D50" i="3" s="1"/>
  <c r="E50" i="3" s="1"/>
  <c r="C44" i="2"/>
  <c r="D44" i="2" s="1"/>
  <c r="E44" i="2" s="1"/>
  <c r="C51" i="3" l="1"/>
  <c r="D51" i="3" s="1"/>
  <c r="E51" i="3"/>
  <c r="C45" i="2"/>
  <c r="D45" i="2" s="1"/>
  <c r="E45" i="2" s="1"/>
  <c r="C52" i="3" l="1"/>
  <c r="D52" i="3" s="1"/>
  <c r="E52" i="3"/>
  <c r="C46" i="2"/>
  <c r="D46" i="2" s="1"/>
  <c r="E46" i="2" s="1"/>
  <c r="C53" i="3" l="1"/>
  <c r="D53" i="3" s="1"/>
  <c r="E53" i="3"/>
  <c r="C47" i="2"/>
  <c r="D47" i="2" s="1"/>
  <c r="E47" i="2"/>
  <c r="C54" i="3" l="1"/>
  <c r="D54" i="3" s="1"/>
  <c r="E54" i="3" s="1"/>
  <c r="C48" i="2"/>
  <c r="D48" i="2" s="1"/>
  <c r="E48" i="2"/>
  <c r="C49" i="2" l="1"/>
  <c r="D49" i="2" s="1"/>
  <c r="E49" i="2" s="1"/>
  <c r="C50" i="2" l="1"/>
  <c r="D50" i="2" s="1"/>
  <c r="E50" i="2"/>
  <c r="C51" i="2" l="1"/>
  <c r="D51" i="2" s="1"/>
  <c r="E51" i="2"/>
  <c r="C52" i="2" l="1"/>
  <c r="D52" i="2" s="1"/>
  <c r="E52" i="2"/>
  <c r="C53" i="2" l="1"/>
  <c r="C56" i="3" l="1"/>
  <c r="D53" i="2"/>
  <c r="C56" i="2"/>
  <c r="D56" i="3" l="1"/>
  <c r="D56" i="2"/>
  <c r="E53" i="2"/>
  <c r="E54" i="2" s="1"/>
</calcChain>
</file>

<file path=xl/sharedStrings.xml><?xml version="1.0" encoding="utf-8"?>
<sst xmlns="http://schemas.openxmlformats.org/spreadsheetml/2006/main" count="52" uniqueCount="26">
  <si>
    <t>Price</t>
  </si>
  <si>
    <t>Down Pmt</t>
  </si>
  <si>
    <t>Amt Borrowed</t>
  </si>
  <si>
    <t>years</t>
  </si>
  <si>
    <t>pmts/yr</t>
  </si>
  <si>
    <t>payments</t>
  </si>
  <si>
    <t>per pmt</t>
  </si>
  <si>
    <t>total pd</t>
  </si>
  <si>
    <t>total int</t>
  </si>
  <si>
    <t>Pmt #</t>
  </si>
  <si>
    <t>Payment</t>
  </si>
  <si>
    <t>Interest</t>
  </si>
  <si>
    <t>Principle</t>
  </si>
  <si>
    <t>Balance</t>
  </si>
  <si>
    <t>Totals</t>
  </si>
  <si>
    <t>APR</t>
  </si>
  <si>
    <t>PPR</t>
  </si>
  <si>
    <t>Amount</t>
  </si>
  <si>
    <t>Rate</t>
  </si>
  <si>
    <t>Years</t>
  </si>
  <si>
    <t>Pmts/Yr</t>
  </si>
  <si>
    <t>Num Pmts</t>
  </si>
  <si>
    <t>Per Pmt</t>
  </si>
  <si>
    <t>Tot Paid</t>
  </si>
  <si>
    <t>Tot Int</t>
  </si>
  <si>
    <t>I can afford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</si>
</sst>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71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6" fontId="0" fillId="0" borderId="0" xfId="0" applyNumberFormat="1"/>
    <xf numFmtId="44" fontId="0" fillId="0" borderId="0" xfId="1" applyFont="1"/>
    <xf numFmtId="165" fontId="0" fillId="0" borderId="0" xfId="1" applyNumberFormat="1" applyFont="1"/>
    <xf numFmtId="9" fontId="0" fillId="0" borderId="0" xfId="0" applyNumberFormat="1"/>
    <xf numFmtId="171" fontId="0" fillId="0" borderId="0" xfId="2" applyNumberFormat="1" applyFont="1"/>
    <xf numFmtId="10" fontId="0" fillId="0" borderId="0" xfId="2" applyNumberFormat="1" applyFont="1"/>
    <xf numFmtId="10" fontId="0" fillId="0" borderId="0" xfId="0" applyNumberFormat="1"/>
    <xf numFmtId="8" fontId="0" fillId="0" borderId="0" xfId="0" applyNumberFormat="1"/>
    <xf numFmtId="165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="160" zoomScaleNormal="160" workbookViewId="0">
      <selection activeCell="F4" sqref="F4"/>
    </sheetView>
  </sheetViews>
  <sheetFormatPr defaultRowHeight="15" x14ac:dyDescent="0.25"/>
  <cols>
    <col min="1" max="1" width="14" bestFit="1" customWidth="1"/>
  </cols>
  <sheetData>
    <row r="1" spans="1:6" x14ac:dyDescent="0.25">
      <c r="A1" t="s">
        <v>0</v>
      </c>
      <c r="B1" s="1">
        <v>50000</v>
      </c>
      <c r="C1" t="s">
        <v>3</v>
      </c>
      <c r="D1">
        <v>4</v>
      </c>
      <c r="E1" t="s">
        <v>6</v>
      </c>
      <c r="F1" s="1">
        <v>1000</v>
      </c>
    </row>
    <row r="2" spans="1:6" x14ac:dyDescent="0.25">
      <c r="A2" t="s">
        <v>1</v>
      </c>
      <c r="B2" s="1">
        <v>2500</v>
      </c>
      <c r="C2" t="s">
        <v>4</v>
      </c>
      <c r="D2">
        <v>12</v>
      </c>
      <c r="E2" t="s">
        <v>7</v>
      </c>
      <c r="F2" s="1">
        <f>F1*D3</f>
        <v>48000</v>
      </c>
    </row>
    <row r="3" spans="1:6" x14ac:dyDescent="0.25">
      <c r="A3" t="s">
        <v>2</v>
      </c>
      <c r="B3" s="1">
        <f>B1-B2</f>
        <v>47500</v>
      </c>
      <c r="C3" t="s">
        <v>5</v>
      </c>
      <c r="D3">
        <f>D1*D2</f>
        <v>48</v>
      </c>
      <c r="E3" t="s">
        <v>8</v>
      </c>
      <c r="F3" s="1">
        <f>F2-B3</f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160" zoomScaleNormal="160" workbookViewId="0">
      <pane ySplit="5" topLeftCell="A51" activePane="bottomLeft" state="frozen"/>
      <selection pane="bottomLeft" activeCell="F3" sqref="F3"/>
    </sheetView>
  </sheetViews>
  <sheetFormatPr defaultRowHeight="15" x14ac:dyDescent="0.25"/>
  <cols>
    <col min="1" max="1" width="14" bestFit="1" customWidth="1"/>
    <col min="2" max="2" width="12.140625" bestFit="1" customWidth="1"/>
    <col min="3" max="3" width="11.7109375" bestFit="1" customWidth="1"/>
    <col min="4" max="5" width="11.85546875" bestFit="1" customWidth="1"/>
  </cols>
  <sheetData>
    <row r="1" spans="1:8" x14ac:dyDescent="0.25">
      <c r="A1" t="s">
        <v>0</v>
      </c>
      <c r="B1" s="1">
        <v>50000</v>
      </c>
      <c r="C1" t="s">
        <v>3</v>
      </c>
      <c r="D1">
        <v>4</v>
      </c>
      <c r="E1" t="s">
        <v>6</v>
      </c>
      <c r="F1" s="2">
        <f>B3*H2</f>
        <v>237.5</v>
      </c>
      <c r="G1" t="s">
        <v>15</v>
      </c>
      <c r="H1" s="4">
        <v>0.06</v>
      </c>
    </row>
    <row r="2" spans="1:8" x14ac:dyDescent="0.25">
      <c r="A2" t="s">
        <v>1</v>
      </c>
      <c r="B2" s="1">
        <v>2500</v>
      </c>
      <c r="C2" t="s">
        <v>4</v>
      </c>
      <c r="D2">
        <v>12</v>
      </c>
      <c r="E2" t="s">
        <v>7</v>
      </c>
      <c r="F2" s="1">
        <f>F1*D3+B3</f>
        <v>58900</v>
      </c>
      <c r="G2" t="s">
        <v>16</v>
      </c>
      <c r="H2" s="6">
        <f>H1/D2</f>
        <v>5.0000000000000001E-3</v>
      </c>
    </row>
    <row r="3" spans="1:8" x14ac:dyDescent="0.25">
      <c r="A3" t="s">
        <v>2</v>
      </c>
      <c r="B3" s="1">
        <f>B1-B2</f>
        <v>47500</v>
      </c>
      <c r="C3" t="s">
        <v>5</v>
      </c>
      <c r="D3">
        <f>D1*D2</f>
        <v>48</v>
      </c>
      <c r="E3" t="s">
        <v>8</v>
      </c>
      <c r="F3" s="1">
        <f>F2-B3</f>
        <v>11400</v>
      </c>
      <c r="H3" s="5"/>
    </row>
    <row r="5" spans="1:8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</row>
    <row r="6" spans="1:8" x14ac:dyDescent="0.25">
      <c r="A6">
        <v>0</v>
      </c>
      <c r="B6" s="2">
        <v>0</v>
      </c>
      <c r="C6" s="2">
        <v>0</v>
      </c>
      <c r="D6" s="2">
        <v>0</v>
      </c>
      <c r="E6" s="2">
        <f>B3</f>
        <v>47500</v>
      </c>
    </row>
    <row r="7" spans="1:8" x14ac:dyDescent="0.25">
      <c r="A7">
        <f>A6+1</f>
        <v>1</v>
      </c>
      <c r="B7" s="2">
        <f>F$1</f>
        <v>237.5</v>
      </c>
      <c r="C7" s="2">
        <f>E6*H$2</f>
        <v>237.5</v>
      </c>
      <c r="D7" s="2">
        <f>B7-C7</f>
        <v>0</v>
      </c>
      <c r="E7" s="2">
        <f>E6-D7</f>
        <v>47500</v>
      </c>
    </row>
    <row r="8" spans="1:8" x14ac:dyDescent="0.25">
      <c r="A8">
        <f t="shared" ref="A8:A53" si="0">A7+1</f>
        <v>2</v>
      </c>
      <c r="B8" s="2">
        <f t="shared" ref="B8:B53" si="1">F$1</f>
        <v>237.5</v>
      </c>
      <c r="C8" s="2">
        <f t="shared" ref="C8:C53" si="2">E7*H$2</f>
        <v>237.5</v>
      </c>
      <c r="D8" s="2">
        <f t="shared" ref="D8:D53" si="3">B8-C8</f>
        <v>0</v>
      </c>
      <c r="E8" s="2">
        <f t="shared" ref="E8:E53" si="4">E7-D8</f>
        <v>47500</v>
      </c>
    </row>
    <row r="9" spans="1:8" x14ac:dyDescent="0.25">
      <c r="A9">
        <f t="shared" si="0"/>
        <v>3</v>
      </c>
      <c r="B9" s="2">
        <f t="shared" si="1"/>
        <v>237.5</v>
      </c>
      <c r="C9" s="2">
        <f t="shared" si="2"/>
        <v>237.5</v>
      </c>
      <c r="D9" s="2">
        <f t="shared" si="3"/>
        <v>0</v>
      </c>
      <c r="E9" s="2">
        <f t="shared" si="4"/>
        <v>47500</v>
      </c>
    </row>
    <row r="10" spans="1:8" x14ac:dyDescent="0.25">
      <c r="A10">
        <f t="shared" si="0"/>
        <v>4</v>
      </c>
      <c r="B10" s="2">
        <f t="shared" si="1"/>
        <v>237.5</v>
      </c>
      <c r="C10" s="2">
        <f t="shared" si="2"/>
        <v>237.5</v>
      </c>
      <c r="D10" s="2">
        <f t="shared" si="3"/>
        <v>0</v>
      </c>
      <c r="E10" s="2">
        <f t="shared" si="4"/>
        <v>47500</v>
      </c>
    </row>
    <row r="11" spans="1:8" x14ac:dyDescent="0.25">
      <c r="A11">
        <f t="shared" si="0"/>
        <v>5</v>
      </c>
      <c r="B11" s="2">
        <f t="shared" si="1"/>
        <v>237.5</v>
      </c>
      <c r="C11" s="2">
        <f t="shared" si="2"/>
        <v>237.5</v>
      </c>
      <c r="D11" s="2">
        <f t="shared" si="3"/>
        <v>0</v>
      </c>
      <c r="E11" s="2">
        <f t="shared" si="4"/>
        <v>47500</v>
      </c>
    </row>
    <row r="12" spans="1:8" x14ac:dyDescent="0.25">
      <c r="A12">
        <f t="shared" si="0"/>
        <v>6</v>
      </c>
      <c r="B12" s="2">
        <f t="shared" si="1"/>
        <v>237.5</v>
      </c>
      <c r="C12" s="2">
        <f t="shared" si="2"/>
        <v>237.5</v>
      </c>
      <c r="D12" s="2">
        <f t="shared" si="3"/>
        <v>0</v>
      </c>
      <c r="E12" s="2">
        <f t="shared" si="4"/>
        <v>47500</v>
      </c>
    </row>
    <row r="13" spans="1:8" x14ac:dyDescent="0.25">
      <c r="A13">
        <f t="shared" si="0"/>
        <v>7</v>
      </c>
      <c r="B13" s="2">
        <f t="shared" si="1"/>
        <v>237.5</v>
      </c>
      <c r="C13" s="2">
        <f t="shared" si="2"/>
        <v>237.5</v>
      </c>
      <c r="D13" s="2">
        <f t="shared" si="3"/>
        <v>0</v>
      </c>
      <c r="E13" s="2">
        <f t="shared" si="4"/>
        <v>47500</v>
      </c>
    </row>
    <row r="14" spans="1:8" x14ac:dyDescent="0.25">
      <c r="A14">
        <f t="shared" si="0"/>
        <v>8</v>
      </c>
      <c r="B14" s="2">
        <f t="shared" si="1"/>
        <v>237.5</v>
      </c>
      <c r="C14" s="2">
        <f t="shared" si="2"/>
        <v>237.5</v>
      </c>
      <c r="D14" s="2">
        <f t="shared" si="3"/>
        <v>0</v>
      </c>
      <c r="E14" s="2">
        <f t="shared" si="4"/>
        <v>47500</v>
      </c>
    </row>
    <row r="15" spans="1:8" x14ac:dyDescent="0.25">
      <c r="A15">
        <f t="shared" si="0"/>
        <v>9</v>
      </c>
      <c r="B15" s="2">
        <f t="shared" si="1"/>
        <v>237.5</v>
      </c>
      <c r="C15" s="2">
        <f t="shared" si="2"/>
        <v>237.5</v>
      </c>
      <c r="D15" s="2">
        <f t="shared" si="3"/>
        <v>0</v>
      </c>
      <c r="E15" s="2">
        <f t="shared" si="4"/>
        <v>47500</v>
      </c>
    </row>
    <row r="16" spans="1:8" x14ac:dyDescent="0.25">
      <c r="A16">
        <f t="shared" si="0"/>
        <v>10</v>
      </c>
      <c r="B16" s="2">
        <f t="shared" si="1"/>
        <v>237.5</v>
      </c>
      <c r="C16" s="2">
        <f t="shared" si="2"/>
        <v>237.5</v>
      </c>
      <c r="D16" s="2">
        <f t="shared" si="3"/>
        <v>0</v>
      </c>
      <c r="E16" s="2">
        <f t="shared" si="4"/>
        <v>47500</v>
      </c>
    </row>
    <row r="17" spans="1:5" x14ac:dyDescent="0.25">
      <c r="A17">
        <f t="shared" si="0"/>
        <v>11</v>
      </c>
      <c r="B17" s="2">
        <f t="shared" si="1"/>
        <v>237.5</v>
      </c>
      <c r="C17" s="2">
        <f t="shared" si="2"/>
        <v>237.5</v>
      </c>
      <c r="D17" s="2">
        <f t="shared" si="3"/>
        <v>0</v>
      </c>
      <c r="E17" s="2">
        <f t="shared" si="4"/>
        <v>47500</v>
      </c>
    </row>
    <row r="18" spans="1:5" x14ac:dyDescent="0.25">
      <c r="A18">
        <f t="shared" si="0"/>
        <v>12</v>
      </c>
      <c r="B18" s="2">
        <f t="shared" si="1"/>
        <v>237.5</v>
      </c>
      <c r="C18" s="2">
        <f t="shared" si="2"/>
        <v>237.5</v>
      </c>
      <c r="D18" s="2">
        <f t="shared" si="3"/>
        <v>0</v>
      </c>
      <c r="E18" s="2">
        <f t="shared" si="4"/>
        <v>47500</v>
      </c>
    </row>
    <row r="19" spans="1:5" x14ac:dyDescent="0.25">
      <c r="A19">
        <f t="shared" si="0"/>
        <v>13</v>
      </c>
      <c r="B19" s="2">
        <f t="shared" si="1"/>
        <v>237.5</v>
      </c>
      <c r="C19" s="2">
        <f t="shared" si="2"/>
        <v>237.5</v>
      </c>
      <c r="D19" s="2">
        <f t="shared" si="3"/>
        <v>0</v>
      </c>
      <c r="E19" s="2">
        <f t="shared" si="4"/>
        <v>47500</v>
      </c>
    </row>
    <row r="20" spans="1:5" x14ac:dyDescent="0.25">
      <c r="A20">
        <f t="shared" si="0"/>
        <v>14</v>
      </c>
      <c r="B20" s="2">
        <f t="shared" si="1"/>
        <v>237.5</v>
      </c>
      <c r="C20" s="2">
        <f t="shared" si="2"/>
        <v>237.5</v>
      </c>
      <c r="D20" s="2">
        <f t="shared" si="3"/>
        <v>0</v>
      </c>
      <c r="E20" s="2">
        <f t="shared" si="4"/>
        <v>47500</v>
      </c>
    </row>
    <row r="21" spans="1:5" x14ac:dyDescent="0.25">
      <c r="A21">
        <f t="shared" si="0"/>
        <v>15</v>
      </c>
      <c r="B21" s="2">
        <f t="shared" si="1"/>
        <v>237.5</v>
      </c>
      <c r="C21" s="2">
        <f t="shared" si="2"/>
        <v>237.5</v>
      </c>
      <c r="D21" s="2">
        <f t="shared" si="3"/>
        <v>0</v>
      </c>
      <c r="E21" s="2">
        <f t="shared" si="4"/>
        <v>47500</v>
      </c>
    </row>
    <row r="22" spans="1:5" x14ac:dyDescent="0.25">
      <c r="A22">
        <f t="shared" si="0"/>
        <v>16</v>
      </c>
      <c r="B22" s="2">
        <f t="shared" si="1"/>
        <v>237.5</v>
      </c>
      <c r="C22" s="2">
        <f t="shared" si="2"/>
        <v>237.5</v>
      </c>
      <c r="D22" s="2">
        <f t="shared" si="3"/>
        <v>0</v>
      </c>
      <c r="E22" s="2">
        <f t="shared" si="4"/>
        <v>47500</v>
      </c>
    </row>
    <row r="23" spans="1:5" x14ac:dyDescent="0.25">
      <c r="A23">
        <f t="shared" si="0"/>
        <v>17</v>
      </c>
      <c r="B23" s="2">
        <f t="shared" si="1"/>
        <v>237.5</v>
      </c>
      <c r="C23" s="2">
        <f t="shared" si="2"/>
        <v>237.5</v>
      </c>
      <c r="D23" s="2">
        <f t="shared" si="3"/>
        <v>0</v>
      </c>
      <c r="E23" s="2">
        <f t="shared" si="4"/>
        <v>47500</v>
      </c>
    </row>
    <row r="24" spans="1:5" x14ac:dyDescent="0.25">
      <c r="A24">
        <f t="shared" si="0"/>
        <v>18</v>
      </c>
      <c r="B24" s="2">
        <f t="shared" si="1"/>
        <v>237.5</v>
      </c>
      <c r="C24" s="2">
        <f t="shared" si="2"/>
        <v>237.5</v>
      </c>
      <c r="D24" s="2">
        <f t="shared" si="3"/>
        <v>0</v>
      </c>
      <c r="E24" s="2">
        <f t="shared" si="4"/>
        <v>47500</v>
      </c>
    </row>
    <row r="25" spans="1:5" x14ac:dyDescent="0.25">
      <c r="A25">
        <f t="shared" si="0"/>
        <v>19</v>
      </c>
      <c r="B25" s="2">
        <f t="shared" si="1"/>
        <v>237.5</v>
      </c>
      <c r="C25" s="2">
        <f t="shared" si="2"/>
        <v>237.5</v>
      </c>
      <c r="D25" s="2">
        <f t="shared" si="3"/>
        <v>0</v>
      </c>
      <c r="E25" s="2">
        <f t="shared" si="4"/>
        <v>47500</v>
      </c>
    </row>
    <row r="26" spans="1:5" x14ac:dyDescent="0.25">
      <c r="A26">
        <f t="shared" si="0"/>
        <v>20</v>
      </c>
      <c r="B26" s="2">
        <f t="shared" si="1"/>
        <v>237.5</v>
      </c>
      <c r="C26" s="2">
        <f t="shared" si="2"/>
        <v>237.5</v>
      </c>
      <c r="D26" s="2">
        <f t="shared" si="3"/>
        <v>0</v>
      </c>
      <c r="E26" s="2">
        <f t="shared" si="4"/>
        <v>47500</v>
      </c>
    </row>
    <row r="27" spans="1:5" x14ac:dyDescent="0.25">
      <c r="A27">
        <f t="shared" si="0"/>
        <v>21</v>
      </c>
      <c r="B27" s="2">
        <f t="shared" si="1"/>
        <v>237.5</v>
      </c>
      <c r="C27" s="2">
        <f t="shared" si="2"/>
        <v>237.5</v>
      </c>
      <c r="D27" s="2">
        <f t="shared" si="3"/>
        <v>0</v>
      </c>
      <c r="E27" s="2">
        <f t="shared" si="4"/>
        <v>47500</v>
      </c>
    </row>
    <row r="28" spans="1:5" x14ac:dyDescent="0.25">
      <c r="A28">
        <f t="shared" si="0"/>
        <v>22</v>
      </c>
      <c r="B28" s="2">
        <f t="shared" si="1"/>
        <v>237.5</v>
      </c>
      <c r="C28" s="2">
        <f t="shared" si="2"/>
        <v>237.5</v>
      </c>
      <c r="D28" s="2">
        <f t="shared" si="3"/>
        <v>0</v>
      </c>
      <c r="E28" s="2">
        <f t="shared" si="4"/>
        <v>47500</v>
      </c>
    </row>
    <row r="29" spans="1:5" x14ac:dyDescent="0.25">
      <c r="A29">
        <f t="shared" si="0"/>
        <v>23</v>
      </c>
      <c r="B29" s="2">
        <f t="shared" si="1"/>
        <v>237.5</v>
      </c>
      <c r="C29" s="2">
        <f t="shared" si="2"/>
        <v>237.5</v>
      </c>
      <c r="D29" s="2">
        <f t="shared" si="3"/>
        <v>0</v>
      </c>
      <c r="E29" s="2">
        <f t="shared" si="4"/>
        <v>47500</v>
      </c>
    </row>
    <row r="30" spans="1:5" x14ac:dyDescent="0.25">
      <c r="A30">
        <f t="shared" si="0"/>
        <v>24</v>
      </c>
      <c r="B30" s="2">
        <f t="shared" si="1"/>
        <v>237.5</v>
      </c>
      <c r="C30" s="2">
        <f t="shared" si="2"/>
        <v>237.5</v>
      </c>
      <c r="D30" s="2">
        <f t="shared" si="3"/>
        <v>0</v>
      </c>
      <c r="E30" s="2">
        <f t="shared" si="4"/>
        <v>47500</v>
      </c>
    </row>
    <row r="31" spans="1:5" x14ac:dyDescent="0.25">
      <c r="A31">
        <f t="shared" si="0"/>
        <v>25</v>
      </c>
      <c r="B31" s="2">
        <f t="shared" si="1"/>
        <v>237.5</v>
      </c>
      <c r="C31" s="2">
        <f t="shared" si="2"/>
        <v>237.5</v>
      </c>
      <c r="D31" s="2">
        <f t="shared" si="3"/>
        <v>0</v>
      </c>
      <c r="E31" s="2">
        <f t="shared" si="4"/>
        <v>47500</v>
      </c>
    </row>
    <row r="32" spans="1:5" x14ac:dyDescent="0.25">
      <c r="A32">
        <f t="shared" si="0"/>
        <v>26</v>
      </c>
      <c r="B32" s="2">
        <f t="shared" si="1"/>
        <v>237.5</v>
      </c>
      <c r="C32" s="2">
        <f t="shared" si="2"/>
        <v>237.5</v>
      </c>
      <c r="D32" s="2">
        <f t="shared" si="3"/>
        <v>0</v>
      </c>
      <c r="E32" s="2">
        <f t="shared" si="4"/>
        <v>47500</v>
      </c>
    </row>
    <row r="33" spans="1:5" x14ac:dyDescent="0.25">
      <c r="A33">
        <f t="shared" si="0"/>
        <v>27</v>
      </c>
      <c r="B33" s="2">
        <f t="shared" si="1"/>
        <v>237.5</v>
      </c>
      <c r="C33" s="2">
        <f t="shared" si="2"/>
        <v>237.5</v>
      </c>
      <c r="D33" s="2">
        <f t="shared" si="3"/>
        <v>0</v>
      </c>
      <c r="E33" s="2">
        <f t="shared" si="4"/>
        <v>47500</v>
      </c>
    </row>
    <row r="34" spans="1:5" x14ac:dyDescent="0.25">
      <c r="A34">
        <f t="shared" si="0"/>
        <v>28</v>
      </c>
      <c r="B34" s="2">
        <f t="shared" si="1"/>
        <v>237.5</v>
      </c>
      <c r="C34" s="2">
        <f t="shared" si="2"/>
        <v>237.5</v>
      </c>
      <c r="D34" s="2">
        <f t="shared" si="3"/>
        <v>0</v>
      </c>
      <c r="E34" s="2">
        <f t="shared" si="4"/>
        <v>47500</v>
      </c>
    </row>
    <row r="35" spans="1:5" x14ac:dyDescent="0.25">
      <c r="A35">
        <f t="shared" si="0"/>
        <v>29</v>
      </c>
      <c r="B35" s="2">
        <f t="shared" si="1"/>
        <v>237.5</v>
      </c>
      <c r="C35" s="2">
        <f t="shared" si="2"/>
        <v>237.5</v>
      </c>
      <c r="D35" s="2">
        <f t="shared" si="3"/>
        <v>0</v>
      </c>
      <c r="E35" s="2">
        <f t="shared" si="4"/>
        <v>47500</v>
      </c>
    </row>
    <row r="36" spans="1:5" x14ac:dyDescent="0.25">
      <c r="A36">
        <f t="shared" si="0"/>
        <v>30</v>
      </c>
      <c r="B36" s="2">
        <f t="shared" si="1"/>
        <v>237.5</v>
      </c>
      <c r="C36" s="2">
        <f t="shared" si="2"/>
        <v>237.5</v>
      </c>
      <c r="D36" s="2">
        <f t="shared" si="3"/>
        <v>0</v>
      </c>
      <c r="E36" s="2">
        <f t="shared" si="4"/>
        <v>47500</v>
      </c>
    </row>
    <row r="37" spans="1:5" x14ac:dyDescent="0.25">
      <c r="A37">
        <f t="shared" si="0"/>
        <v>31</v>
      </c>
      <c r="B37" s="2">
        <f t="shared" si="1"/>
        <v>237.5</v>
      </c>
      <c r="C37" s="2">
        <f t="shared" si="2"/>
        <v>237.5</v>
      </c>
      <c r="D37" s="2">
        <f t="shared" si="3"/>
        <v>0</v>
      </c>
      <c r="E37" s="2">
        <f t="shared" si="4"/>
        <v>47500</v>
      </c>
    </row>
    <row r="38" spans="1:5" x14ac:dyDescent="0.25">
      <c r="A38">
        <f t="shared" si="0"/>
        <v>32</v>
      </c>
      <c r="B38" s="2">
        <f t="shared" si="1"/>
        <v>237.5</v>
      </c>
      <c r="C38" s="2">
        <f t="shared" si="2"/>
        <v>237.5</v>
      </c>
      <c r="D38" s="2">
        <f t="shared" si="3"/>
        <v>0</v>
      </c>
      <c r="E38" s="2">
        <f t="shared" si="4"/>
        <v>47500</v>
      </c>
    </row>
    <row r="39" spans="1:5" x14ac:dyDescent="0.25">
      <c r="A39">
        <f t="shared" si="0"/>
        <v>33</v>
      </c>
      <c r="B39" s="2">
        <f t="shared" si="1"/>
        <v>237.5</v>
      </c>
      <c r="C39" s="2">
        <f t="shared" si="2"/>
        <v>237.5</v>
      </c>
      <c r="D39" s="2">
        <f t="shared" si="3"/>
        <v>0</v>
      </c>
      <c r="E39" s="2">
        <f t="shared" si="4"/>
        <v>47500</v>
      </c>
    </row>
    <row r="40" spans="1:5" x14ac:dyDescent="0.25">
      <c r="A40">
        <f t="shared" si="0"/>
        <v>34</v>
      </c>
      <c r="B40" s="2">
        <f t="shared" si="1"/>
        <v>237.5</v>
      </c>
      <c r="C40" s="2">
        <f t="shared" si="2"/>
        <v>237.5</v>
      </c>
      <c r="D40" s="2">
        <f t="shared" si="3"/>
        <v>0</v>
      </c>
      <c r="E40" s="2">
        <f t="shared" si="4"/>
        <v>47500</v>
      </c>
    </row>
    <row r="41" spans="1:5" x14ac:dyDescent="0.25">
      <c r="A41">
        <f t="shared" si="0"/>
        <v>35</v>
      </c>
      <c r="B41" s="2">
        <f t="shared" si="1"/>
        <v>237.5</v>
      </c>
      <c r="C41" s="2">
        <f t="shared" si="2"/>
        <v>237.5</v>
      </c>
      <c r="D41" s="2">
        <f t="shared" si="3"/>
        <v>0</v>
      </c>
      <c r="E41" s="2">
        <f t="shared" si="4"/>
        <v>47500</v>
      </c>
    </row>
    <row r="42" spans="1:5" x14ac:dyDescent="0.25">
      <c r="A42">
        <f t="shared" si="0"/>
        <v>36</v>
      </c>
      <c r="B42" s="2">
        <f t="shared" si="1"/>
        <v>237.5</v>
      </c>
      <c r="C42" s="2">
        <f t="shared" si="2"/>
        <v>237.5</v>
      </c>
      <c r="D42" s="2">
        <f t="shared" si="3"/>
        <v>0</v>
      </c>
      <c r="E42" s="2">
        <f t="shared" si="4"/>
        <v>47500</v>
      </c>
    </row>
    <row r="43" spans="1:5" x14ac:dyDescent="0.25">
      <c r="A43">
        <f t="shared" si="0"/>
        <v>37</v>
      </c>
      <c r="B43" s="2">
        <f t="shared" si="1"/>
        <v>237.5</v>
      </c>
      <c r="C43" s="2">
        <f t="shared" si="2"/>
        <v>237.5</v>
      </c>
      <c r="D43" s="2">
        <f t="shared" si="3"/>
        <v>0</v>
      </c>
      <c r="E43" s="2">
        <f t="shared" si="4"/>
        <v>47500</v>
      </c>
    </row>
    <row r="44" spans="1:5" x14ac:dyDescent="0.25">
      <c r="A44">
        <f t="shared" si="0"/>
        <v>38</v>
      </c>
      <c r="B44" s="2">
        <f t="shared" si="1"/>
        <v>237.5</v>
      </c>
      <c r="C44" s="2">
        <f t="shared" si="2"/>
        <v>237.5</v>
      </c>
      <c r="D44" s="2">
        <f t="shared" si="3"/>
        <v>0</v>
      </c>
      <c r="E44" s="2">
        <f t="shared" si="4"/>
        <v>47500</v>
      </c>
    </row>
    <row r="45" spans="1:5" x14ac:dyDescent="0.25">
      <c r="A45">
        <f t="shared" si="0"/>
        <v>39</v>
      </c>
      <c r="B45" s="2">
        <f t="shared" si="1"/>
        <v>237.5</v>
      </c>
      <c r="C45" s="2">
        <f t="shared" si="2"/>
        <v>237.5</v>
      </c>
      <c r="D45" s="2">
        <f t="shared" si="3"/>
        <v>0</v>
      </c>
      <c r="E45" s="2">
        <f t="shared" si="4"/>
        <v>47500</v>
      </c>
    </row>
    <row r="46" spans="1:5" x14ac:dyDescent="0.25">
      <c r="A46">
        <f t="shared" si="0"/>
        <v>40</v>
      </c>
      <c r="B46" s="2">
        <f t="shared" si="1"/>
        <v>237.5</v>
      </c>
      <c r="C46" s="2">
        <f t="shared" si="2"/>
        <v>237.5</v>
      </c>
      <c r="D46" s="2">
        <f t="shared" si="3"/>
        <v>0</v>
      </c>
      <c r="E46" s="2">
        <f t="shared" si="4"/>
        <v>47500</v>
      </c>
    </row>
    <row r="47" spans="1:5" x14ac:dyDescent="0.25">
      <c r="A47">
        <f t="shared" si="0"/>
        <v>41</v>
      </c>
      <c r="B47" s="2">
        <f t="shared" si="1"/>
        <v>237.5</v>
      </c>
      <c r="C47" s="2">
        <f t="shared" si="2"/>
        <v>237.5</v>
      </c>
      <c r="D47" s="2">
        <f t="shared" si="3"/>
        <v>0</v>
      </c>
      <c r="E47" s="2">
        <f t="shared" si="4"/>
        <v>47500</v>
      </c>
    </row>
    <row r="48" spans="1:5" x14ac:dyDescent="0.25">
      <c r="A48">
        <f t="shared" si="0"/>
        <v>42</v>
      </c>
      <c r="B48" s="2">
        <f t="shared" si="1"/>
        <v>237.5</v>
      </c>
      <c r="C48" s="2">
        <f t="shared" si="2"/>
        <v>237.5</v>
      </c>
      <c r="D48" s="2">
        <f t="shared" si="3"/>
        <v>0</v>
      </c>
      <c r="E48" s="2">
        <f t="shared" si="4"/>
        <v>47500</v>
      </c>
    </row>
    <row r="49" spans="1:5" x14ac:dyDescent="0.25">
      <c r="A49">
        <f t="shared" si="0"/>
        <v>43</v>
      </c>
      <c r="B49" s="2">
        <f t="shared" si="1"/>
        <v>237.5</v>
      </c>
      <c r="C49" s="2">
        <f t="shared" si="2"/>
        <v>237.5</v>
      </c>
      <c r="D49" s="2">
        <f t="shared" si="3"/>
        <v>0</v>
      </c>
      <c r="E49" s="2">
        <f t="shared" si="4"/>
        <v>47500</v>
      </c>
    </row>
    <row r="50" spans="1:5" x14ac:dyDescent="0.25">
      <c r="A50">
        <f t="shared" si="0"/>
        <v>44</v>
      </c>
      <c r="B50" s="2">
        <f t="shared" si="1"/>
        <v>237.5</v>
      </c>
      <c r="C50" s="2">
        <f t="shared" si="2"/>
        <v>237.5</v>
      </c>
      <c r="D50" s="2">
        <f t="shared" si="3"/>
        <v>0</v>
      </c>
      <c r="E50" s="2">
        <f t="shared" si="4"/>
        <v>47500</v>
      </c>
    </row>
    <row r="51" spans="1:5" x14ac:dyDescent="0.25">
      <c r="A51">
        <f t="shared" si="0"/>
        <v>45</v>
      </c>
      <c r="B51" s="2">
        <f t="shared" si="1"/>
        <v>237.5</v>
      </c>
      <c r="C51" s="2">
        <f t="shared" si="2"/>
        <v>237.5</v>
      </c>
      <c r="D51" s="2">
        <f t="shared" si="3"/>
        <v>0</v>
      </c>
      <c r="E51" s="2">
        <f t="shared" si="4"/>
        <v>47500</v>
      </c>
    </row>
    <row r="52" spans="1:5" x14ac:dyDescent="0.25">
      <c r="A52">
        <f t="shared" si="0"/>
        <v>46</v>
      </c>
      <c r="B52" s="2">
        <f t="shared" si="1"/>
        <v>237.5</v>
      </c>
      <c r="C52" s="2">
        <f t="shared" si="2"/>
        <v>237.5</v>
      </c>
      <c r="D52" s="2">
        <f t="shared" si="3"/>
        <v>0</v>
      </c>
      <c r="E52" s="2">
        <f t="shared" si="4"/>
        <v>47500</v>
      </c>
    </row>
    <row r="53" spans="1:5" x14ac:dyDescent="0.25">
      <c r="A53">
        <f t="shared" si="0"/>
        <v>47</v>
      </c>
      <c r="B53" s="2">
        <f t="shared" si="1"/>
        <v>237.5</v>
      </c>
      <c r="C53" s="2">
        <f t="shared" si="2"/>
        <v>237.5</v>
      </c>
      <c r="D53" s="2">
        <f t="shared" si="3"/>
        <v>0</v>
      </c>
      <c r="E53" s="2">
        <f t="shared" si="4"/>
        <v>47500</v>
      </c>
    </row>
    <row r="54" spans="1:5" x14ac:dyDescent="0.25">
      <c r="A54">
        <f t="shared" ref="A8:A54" si="5">A53+1</f>
        <v>48</v>
      </c>
      <c r="B54" s="2">
        <f>B3+F1</f>
        <v>47737.5</v>
      </c>
      <c r="C54" s="2">
        <f>F1</f>
        <v>237.5</v>
      </c>
      <c r="D54" s="2">
        <f t="shared" ref="D8:D54" si="6">B54-C54</f>
        <v>47500</v>
      </c>
      <c r="E54" s="2">
        <f t="shared" ref="E9:E54" si="7">E53-D54</f>
        <v>0</v>
      </c>
    </row>
    <row r="56" spans="1:5" x14ac:dyDescent="0.25">
      <c r="A56" t="s">
        <v>14</v>
      </c>
      <c r="B56" s="2">
        <f>SUM(B5:B55)</f>
        <v>58900</v>
      </c>
      <c r="C56" s="2">
        <f t="shared" ref="C56:D56" si="8">SUM(C5:C55)</f>
        <v>11400</v>
      </c>
      <c r="D56" s="2">
        <f>SUM(D5:D55)</f>
        <v>47500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160" zoomScaleNormal="160" workbookViewId="0">
      <pane ySplit="5" topLeftCell="A50" activePane="bottomLeft" state="frozen"/>
      <selection pane="bottomLeft" activeCell="F1" sqref="F1:F3"/>
    </sheetView>
  </sheetViews>
  <sheetFormatPr defaultRowHeight="15" x14ac:dyDescent="0.25"/>
  <cols>
    <col min="1" max="1" width="14" bestFit="1" customWidth="1"/>
    <col min="2" max="2" width="12.140625" bestFit="1" customWidth="1"/>
    <col min="3" max="3" width="11.7109375" bestFit="1" customWidth="1"/>
    <col min="4" max="5" width="11.85546875" bestFit="1" customWidth="1"/>
    <col min="6" max="6" width="11.7109375" bestFit="1" customWidth="1"/>
  </cols>
  <sheetData>
    <row r="1" spans="1:8" x14ac:dyDescent="0.25">
      <c r="A1" t="s">
        <v>0</v>
      </c>
      <c r="B1" s="1">
        <v>50000</v>
      </c>
      <c r="C1" t="s">
        <v>3</v>
      </c>
      <c r="D1">
        <v>4</v>
      </c>
      <c r="E1" t="s">
        <v>6</v>
      </c>
      <c r="F1" s="2">
        <f>PMT(H2,D3,-B3)</f>
        <v>1115.5388797769417</v>
      </c>
      <c r="G1" t="s">
        <v>15</v>
      </c>
      <c r="H1" s="4">
        <v>0.06</v>
      </c>
    </row>
    <row r="2" spans="1:8" x14ac:dyDescent="0.25">
      <c r="A2" t="s">
        <v>1</v>
      </c>
      <c r="B2" s="1">
        <v>2500</v>
      </c>
      <c r="C2" t="s">
        <v>4</v>
      </c>
      <c r="D2">
        <v>12</v>
      </c>
      <c r="E2" t="s">
        <v>7</v>
      </c>
      <c r="F2" s="2">
        <f>F1*D3</f>
        <v>53545.866229293199</v>
      </c>
      <c r="G2" t="s">
        <v>16</v>
      </c>
      <c r="H2" s="6">
        <f>H1/D2</f>
        <v>5.0000000000000001E-3</v>
      </c>
    </row>
    <row r="3" spans="1:8" x14ac:dyDescent="0.25">
      <c r="A3" t="s">
        <v>2</v>
      </c>
      <c r="B3" s="1">
        <f>B1-B2</f>
        <v>47500</v>
      </c>
      <c r="C3" t="s">
        <v>5</v>
      </c>
      <c r="D3">
        <f>D1*D2</f>
        <v>48</v>
      </c>
      <c r="E3" t="s">
        <v>8</v>
      </c>
      <c r="F3" s="2">
        <f>F2-B3</f>
        <v>6045.8662292931986</v>
      </c>
      <c r="H3" s="5"/>
    </row>
    <row r="5" spans="1:8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</row>
    <row r="6" spans="1:8" x14ac:dyDescent="0.25">
      <c r="A6">
        <v>0</v>
      </c>
      <c r="B6" s="2">
        <v>0</v>
      </c>
      <c r="C6" s="2">
        <v>0</v>
      </c>
      <c r="D6" s="2">
        <v>0</v>
      </c>
      <c r="E6" s="2">
        <f>B3</f>
        <v>47500</v>
      </c>
    </row>
    <row r="7" spans="1:8" x14ac:dyDescent="0.25">
      <c r="A7">
        <f>A6+1</f>
        <v>1</v>
      </c>
      <c r="B7" s="2">
        <f>F$1</f>
        <v>1115.5388797769417</v>
      </c>
      <c r="C7" s="2">
        <f>E6*H$2</f>
        <v>237.5</v>
      </c>
      <c r="D7" s="2">
        <f>B7-C7</f>
        <v>878.03887977694171</v>
      </c>
      <c r="E7" s="2">
        <f>E6-D7</f>
        <v>46621.961120223059</v>
      </c>
    </row>
    <row r="8" spans="1:8" x14ac:dyDescent="0.25">
      <c r="A8">
        <f t="shared" ref="A8:A54" si="0">A7+1</f>
        <v>2</v>
      </c>
      <c r="B8" s="2">
        <f t="shared" ref="B8:B54" si="1">F$1</f>
        <v>1115.5388797769417</v>
      </c>
      <c r="C8" s="2">
        <f t="shared" ref="C8:C54" si="2">E7*H$2</f>
        <v>233.10980560111531</v>
      </c>
      <c r="D8" s="2">
        <f t="shared" ref="D8:D54" si="3">B8-C8</f>
        <v>882.42907417582637</v>
      </c>
      <c r="E8" s="2">
        <f t="shared" ref="E8:E54" si="4">E7-D8</f>
        <v>45739.532046047236</v>
      </c>
    </row>
    <row r="9" spans="1:8" x14ac:dyDescent="0.25">
      <c r="A9">
        <f t="shared" si="0"/>
        <v>3</v>
      </c>
      <c r="B9" s="2">
        <f t="shared" si="1"/>
        <v>1115.5388797769417</v>
      </c>
      <c r="C9" s="2">
        <f t="shared" si="2"/>
        <v>228.69766023023618</v>
      </c>
      <c r="D9" s="2">
        <f t="shared" si="3"/>
        <v>886.84121954670559</v>
      </c>
      <c r="E9" s="2">
        <f t="shared" si="4"/>
        <v>44852.690826500533</v>
      </c>
    </row>
    <row r="10" spans="1:8" x14ac:dyDescent="0.25">
      <c r="A10">
        <f t="shared" si="0"/>
        <v>4</v>
      </c>
      <c r="B10" s="2">
        <f t="shared" si="1"/>
        <v>1115.5388797769417</v>
      </c>
      <c r="C10" s="2">
        <f t="shared" si="2"/>
        <v>224.26345413250266</v>
      </c>
      <c r="D10" s="2">
        <f t="shared" si="3"/>
        <v>891.27542564443911</v>
      </c>
      <c r="E10" s="2">
        <f t="shared" si="4"/>
        <v>43961.415400856094</v>
      </c>
    </row>
    <row r="11" spans="1:8" x14ac:dyDescent="0.25">
      <c r="A11">
        <f t="shared" si="0"/>
        <v>5</v>
      </c>
      <c r="B11" s="2">
        <f t="shared" si="1"/>
        <v>1115.5388797769417</v>
      </c>
      <c r="C11" s="2">
        <f t="shared" si="2"/>
        <v>219.80707700428047</v>
      </c>
      <c r="D11" s="2">
        <f t="shared" si="3"/>
        <v>895.73180277266124</v>
      </c>
      <c r="E11" s="2">
        <f t="shared" si="4"/>
        <v>43065.683598083437</v>
      </c>
    </row>
    <row r="12" spans="1:8" x14ac:dyDescent="0.25">
      <c r="A12">
        <f t="shared" si="0"/>
        <v>6</v>
      </c>
      <c r="B12" s="2">
        <f t="shared" si="1"/>
        <v>1115.5388797769417</v>
      </c>
      <c r="C12" s="2">
        <f t="shared" si="2"/>
        <v>215.32841799041719</v>
      </c>
      <c r="D12" s="2">
        <f t="shared" si="3"/>
        <v>900.21046178652455</v>
      </c>
      <c r="E12" s="2">
        <f t="shared" si="4"/>
        <v>42165.473136296911</v>
      </c>
    </row>
    <row r="13" spans="1:8" x14ac:dyDescent="0.25">
      <c r="A13">
        <f t="shared" si="0"/>
        <v>7</v>
      </c>
      <c r="B13" s="2">
        <f t="shared" si="1"/>
        <v>1115.5388797769417</v>
      </c>
      <c r="C13" s="2">
        <f t="shared" si="2"/>
        <v>210.82736568148457</v>
      </c>
      <c r="D13" s="2">
        <f t="shared" si="3"/>
        <v>904.71151409545712</v>
      </c>
      <c r="E13" s="2">
        <f t="shared" si="4"/>
        <v>41260.761622201455</v>
      </c>
    </row>
    <row r="14" spans="1:8" x14ac:dyDescent="0.25">
      <c r="A14">
        <f t="shared" si="0"/>
        <v>8</v>
      </c>
      <c r="B14" s="2">
        <f t="shared" si="1"/>
        <v>1115.5388797769417</v>
      </c>
      <c r="C14" s="2">
        <f t="shared" si="2"/>
        <v>206.30380811100727</v>
      </c>
      <c r="D14" s="2">
        <f t="shared" si="3"/>
        <v>909.23507166593447</v>
      </c>
      <c r="E14" s="2">
        <f t="shared" si="4"/>
        <v>40351.52655053552</v>
      </c>
    </row>
    <row r="15" spans="1:8" x14ac:dyDescent="0.25">
      <c r="A15">
        <f t="shared" si="0"/>
        <v>9</v>
      </c>
      <c r="B15" s="2">
        <f t="shared" si="1"/>
        <v>1115.5388797769417</v>
      </c>
      <c r="C15" s="2">
        <f t="shared" si="2"/>
        <v>201.75763275267761</v>
      </c>
      <c r="D15" s="2">
        <f t="shared" si="3"/>
        <v>913.78124702426408</v>
      </c>
      <c r="E15" s="2">
        <f t="shared" si="4"/>
        <v>39437.745303511256</v>
      </c>
    </row>
    <row r="16" spans="1:8" x14ac:dyDescent="0.25">
      <c r="A16">
        <f t="shared" si="0"/>
        <v>10</v>
      </c>
      <c r="B16" s="2">
        <f t="shared" si="1"/>
        <v>1115.5388797769417</v>
      </c>
      <c r="C16" s="2">
        <f t="shared" si="2"/>
        <v>197.18872651755629</v>
      </c>
      <c r="D16" s="2">
        <f t="shared" si="3"/>
        <v>918.35015325938548</v>
      </c>
      <c r="E16" s="2">
        <f t="shared" si="4"/>
        <v>38519.395150251868</v>
      </c>
    </row>
    <row r="17" spans="1:5" x14ac:dyDescent="0.25">
      <c r="A17">
        <f t="shared" si="0"/>
        <v>11</v>
      </c>
      <c r="B17" s="2">
        <f t="shared" si="1"/>
        <v>1115.5388797769417</v>
      </c>
      <c r="C17" s="2">
        <f t="shared" si="2"/>
        <v>192.59697575125935</v>
      </c>
      <c r="D17" s="2">
        <f t="shared" si="3"/>
        <v>922.94190402568233</v>
      </c>
      <c r="E17" s="2">
        <f t="shared" si="4"/>
        <v>37596.453246226185</v>
      </c>
    </row>
    <row r="18" spans="1:5" x14ac:dyDescent="0.25">
      <c r="A18">
        <f t="shared" si="0"/>
        <v>12</v>
      </c>
      <c r="B18" s="2">
        <f t="shared" si="1"/>
        <v>1115.5388797769417</v>
      </c>
      <c r="C18" s="2">
        <f t="shared" si="2"/>
        <v>187.98226623113092</v>
      </c>
      <c r="D18" s="2">
        <f t="shared" si="3"/>
        <v>927.55661354581082</v>
      </c>
      <c r="E18" s="2">
        <f t="shared" si="4"/>
        <v>36668.896632680371</v>
      </c>
    </row>
    <row r="19" spans="1:5" x14ac:dyDescent="0.25">
      <c r="A19">
        <f t="shared" si="0"/>
        <v>13</v>
      </c>
      <c r="B19" s="2">
        <f t="shared" si="1"/>
        <v>1115.5388797769417</v>
      </c>
      <c r="C19" s="2">
        <f t="shared" si="2"/>
        <v>183.34448316340186</v>
      </c>
      <c r="D19" s="2">
        <f t="shared" si="3"/>
        <v>932.19439661353988</v>
      </c>
      <c r="E19" s="2">
        <f t="shared" si="4"/>
        <v>35736.702236066834</v>
      </c>
    </row>
    <row r="20" spans="1:5" x14ac:dyDescent="0.25">
      <c r="A20">
        <f t="shared" si="0"/>
        <v>14</v>
      </c>
      <c r="B20" s="2">
        <f t="shared" si="1"/>
        <v>1115.5388797769417</v>
      </c>
      <c r="C20" s="2">
        <f t="shared" si="2"/>
        <v>178.68351118033416</v>
      </c>
      <c r="D20" s="2">
        <f t="shared" si="3"/>
        <v>936.8553685966076</v>
      </c>
      <c r="E20" s="2">
        <f t="shared" si="4"/>
        <v>34799.846867470224</v>
      </c>
    </row>
    <row r="21" spans="1:5" x14ac:dyDescent="0.25">
      <c r="A21">
        <f t="shared" si="0"/>
        <v>15</v>
      </c>
      <c r="B21" s="2">
        <f t="shared" si="1"/>
        <v>1115.5388797769417</v>
      </c>
      <c r="C21" s="2">
        <f t="shared" si="2"/>
        <v>173.99923433735111</v>
      </c>
      <c r="D21" s="2">
        <f t="shared" si="3"/>
        <v>941.53964543959057</v>
      </c>
      <c r="E21" s="2">
        <f t="shared" si="4"/>
        <v>33858.307222030635</v>
      </c>
    </row>
    <row r="22" spans="1:5" x14ac:dyDescent="0.25">
      <c r="A22">
        <f t="shared" si="0"/>
        <v>16</v>
      </c>
      <c r="B22" s="2">
        <f t="shared" si="1"/>
        <v>1115.5388797769417</v>
      </c>
      <c r="C22" s="2">
        <f t="shared" si="2"/>
        <v>169.29153611015317</v>
      </c>
      <c r="D22" s="2">
        <f t="shared" si="3"/>
        <v>946.24734366678854</v>
      </c>
      <c r="E22" s="2">
        <f t="shared" si="4"/>
        <v>32912.059878363849</v>
      </c>
    </row>
    <row r="23" spans="1:5" x14ac:dyDescent="0.25">
      <c r="A23">
        <f t="shared" si="0"/>
        <v>17</v>
      </c>
      <c r="B23" s="2">
        <f t="shared" si="1"/>
        <v>1115.5388797769417</v>
      </c>
      <c r="C23" s="2">
        <f t="shared" si="2"/>
        <v>164.56029939181926</v>
      </c>
      <c r="D23" s="2">
        <f t="shared" si="3"/>
        <v>950.97858038512243</v>
      </c>
      <c r="E23" s="2">
        <f t="shared" si="4"/>
        <v>31961.081297978726</v>
      </c>
    </row>
    <row r="24" spans="1:5" x14ac:dyDescent="0.25">
      <c r="A24">
        <f t="shared" si="0"/>
        <v>18</v>
      </c>
      <c r="B24" s="2">
        <f t="shared" si="1"/>
        <v>1115.5388797769417</v>
      </c>
      <c r="C24" s="2">
        <f t="shared" si="2"/>
        <v>159.80540648989364</v>
      </c>
      <c r="D24" s="2">
        <f t="shared" si="3"/>
        <v>955.73347328704813</v>
      </c>
      <c r="E24" s="2">
        <f t="shared" si="4"/>
        <v>31005.347824691678</v>
      </c>
    </row>
    <row r="25" spans="1:5" x14ac:dyDescent="0.25">
      <c r="A25">
        <f t="shared" si="0"/>
        <v>19</v>
      </c>
      <c r="B25" s="2">
        <f t="shared" si="1"/>
        <v>1115.5388797769417</v>
      </c>
      <c r="C25" s="2">
        <f t="shared" si="2"/>
        <v>155.02673912345838</v>
      </c>
      <c r="D25" s="2">
        <f t="shared" si="3"/>
        <v>960.51214065348336</v>
      </c>
      <c r="E25" s="2">
        <f t="shared" si="4"/>
        <v>30044.835684038197</v>
      </c>
    </row>
    <row r="26" spans="1:5" x14ac:dyDescent="0.25">
      <c r="A26">
        <f t="shared" si="0"/>
        <v>20</v>
      </c>
      <c r="B26" s="2">
        <f t="shared" si="1"/>
        <v>1115.5388797769417</v>
      </c>
      <c r="C26" s="2">
        <f t="shared" si="2"/>
        <v>150.22417842019098</v>
      </c>
      <c r="D26" s="2">
        <f t="shared" si="3"/>
        <v>965.31470135675067</v>
      </c>
      <c r="E26" s="2">
        <f t="shared" si="4"/>
        <v>29079.520982681446</v>
      </c>
    </row>
    <row r="27" spans="1:5" x14ac:dyDescent="0.25">
      <c r="A27">
        <f t="shared" si="0"/>
        <v>21</v>
      </c>
      <c r="B27" s="2">
        <f t="shared" si="1"/>
        <v>1115.5388797769417</v>
      </c>
      <c r="C27" s="2">
        <f t="shared" si="2"/>
        <v>145.39760491340724</v>
      </c>
      <c r="D27" s="2">
        <f t="shared" si="3"/>
        <v>970.14127486353448</v>
      </c>
      <c r="E27" s="2">
        <f t="shared" si="4"/>
        <v>28109.379707817912</v>
      </c>
    </row>
    <row r="28" spans="1:5" x14ac:dyDescent="0.25">
      <c r="A28">
        <f t="shared" si="0"/>
        <v>22</v>
      </c>
      <c r="B28" s="2">
        <f t="shared" si="1"/>
        <v>1115.5388797769417</v>
      </c>
      <c r="C28" s="2">
        <f t="shared" si="2"/>
        <v>140.54689853908957</v>
      </c>
      <c r="D28" s="2">
        <f t="shared" si="3"/>
        <v>974.99198123785209</v>
      </c>
      <c r="E28" s="2">
        <f t="shared" si="4"/>
        <v>27134.387726580062</v>
      </c>
    </row>
    <row r="29" spans="1:5" x14ac:dyDescent="0.25">
      <c r="A29">
        <f t="shared" si="0"/>
        <v>23</v>
      </c>
      <c r="B29" s="2">
        <f t="shared" si="1"/>
        <v>1115.5388797769417</v>
      </c>
      <c r="C29" s="2">
        <f t="shared" si="2"/>
        <v>135.67193863290032</v>
      </c>
      <c r="D29" s="2">
        <f t="shared" si="3"/>
        <v>979.86694114404145</v>
      </c>
      <c r="E29" s="2">
        <f t="shared" si="4"/>
        <v>26154.52078543602</v>
      </c>
    </row>
    <row r="30" spans="1:5" x14ac:dyDescent="0.25">
      <c r="A30">
        <f t="shared" si="0"/>
        <v>24</v>
      </c>
      <c r="B30" s="2">
        <f t="shared" si="1"/>
        <v>1115.5388797769417</v>
      </c>
      <c r="C30" s="2">
        <f t="shared" si="2"/>
        <v>130.77260392718011</v>
      </c>
      <c r="D30" s="2">
        <f t="shared" si="3"/>
        <v>984.76627584976154</v>
      </c>
      <c r="E30" s="2">
        <f t="shared" si="4"/>
        <v>25169.754509586259</v>
      </c>
    </row>
    <row r="31" spans="1:5" x14ac:dyDescent="0.25">
      <c r="A31">
        <f t="shared" si="0"/>
        <v>25</v>
      </c>
      <c r="B31" s="2">
        <f t="shared" si="1"/>
        <v>1115.5388797769417</v>
      </c>
      <c r="C31" s="2">
        <f t="shared" si="2"/>
        <v>125.84877254793129</v>
      </c>
      <c r="D31" s="2">
        <f t="shared" si="3"/>
        <v>989.69010722901044</v>
      </c>
      <c r="E31" s="2">
        <f t="shared" si="4"/>
        <v>24180.064402357249</v>
      </c>
    </row>
    <row r="32" spans="1:5" x14ac:dyDescent="0.25">
      <c r="A32">
        <f t="shared" si="0"/>
        <v>26</v>
      </c>
      <c r="B32" s="2">
        <f t="shared" si="1"/>
        <v>1115.5388797769417</v>
      </c>
      <c r="C32" s="2">
        <f t="shared" si="2"/>
        <v>120.90032201178624</v>
      </c>
      <c r="D32" s="2">
        <f t="shared" si="3"/>
        <v>994.6385577651555</v>
      </c>
      <c r="E32" s="2">
        <f t="shared" si="4"/>
        <v>23185.425844592093</v>
      </c>
    </row>
    <row r="33" spans="1:5" x14ac:dyDescent="0.25">
      <c r="A33">
        <f t="shared" si="0"/>
        <v>27</v>
      </c>
      <c r="B33" s="2">
        <f t="shared" si="1"/>
        <v>1115.5388797769417</v>
      </c>
      <c r="C33" s="2">
        <f t="shared" si="2"/>
        <v>115.92712922296047</v>
      </c>
      <c r="D33" s="2">
        <f t="shared" si="3"/>
        <v>999.61175055398121</v>
      </c>
      <c r="E33" s="2">
        <f t="shared" si="4"/>
        <v>22185.814094038113</v>
      </c>
    </row>
    <row r="34" spans="1:5" x14ac:dyDescent="0.25">
      <c r="A34">
        <f t="shared" si="0"/>
        <v>28</v>
      </c>
      <c r="B34" s="2">
        <f t="shared" si="1"/>
        <v>1115.5388797769417</v>
      </c>
      <c r="C34" s="2">
        <f t="shared" si="2"/>
        <v>110.92907047019057</v>
      </c>
      <c r="D34" s="2">
        <f t="shared" si="3"/>
        <v>1004.6098093067511</v>
      </c>
      <c r="E34" s="2">
        <f t="shared" si="4"/>
        <v>21181.204284731361</v>
      </c>
    </row>
    <row r="35" spans="1:5" x14ac:dyDescent="0.25">
      <c r="A35">
        <f t="shared" si="0"/>
        <v>29</v>
      </c>
      <c r="B35" s="2">
        <f t="shared" si="1"/>
        <v>1115.5388797769417</v>
      </c>
      <c r="C35" s="2">
        <f t="shared" si="2"/>
        <v>105.90602142365681</v>
      </c>
      <c r="D35" s="2">
        <f t="shared" si="3"/>
        <v>1009.6328583532849</v>
      </c>
      <c r="E35" s="2">
        <f t="shared" si="4"/>
        <v>20171.571426378076</v>
      </c>
    </row>
    <row r="36" spans="1:5" x14ac:dyDescent="0.25">
      <c r="A36">
        <f t="shared" si="0"/>
        <v>30</v>
      </c>
      <c r="B36" s="2">
        <f t="shared" si="1"/>
        <v>1115.5388797769417</v>
      </c>
      <c r="C36" s="2">
        <f t="shared" si="2"/>
        <v>100.85785713189038</v>
      </c>
      <c r="D36" s="2">
        <f t="shared" si="3"/>
        <v>1014.6810226450514</v>
      </c>
      <c r="E36" s="2">
        <f t="shared" si="4"/>
        <v>19156.890403733025</v>
      </c>
    </row>
    <row r="37" spans="1:5" x14ac:dyDescent="0.25">
      <c r="A37">
        <f t="shared" si="0"/>
        <v>31</v>
      </c>
      <c r="B37" s="2">
        <f t="shared" si="1"/>
        <v>1115.5388797769417</v>
      </c>
      <c r="C37" s="2">
        <f t="shared" si="2"/>
        <v>95.784452018665121</v>
      </c>
      <c r="D37" s="2">
        <f t="shared" si="3"/>
        <v>1019.7544277582766</v>
      </c>
      <c r="E37" s="2">
        <f t="shared" si="4"/>
        <v>18137.135975974747</v>
      </c>
    </row>
    <row r="38" spans="1:5" x14ac:dyDescent="0.25">
      <c r="A38">
        <f t="shared" si="0"/>
        <v>32</v>
      </c>
      <c r="B38" s="2">
        <f t="shared" si="1"/>
        <v>1115.5388797769417</v>
      </c>
      <c r="C38" s="2">
        <f t="shared" si="2"/>
        <v>90.685679879873732</v>
      </c>
      <c r="D38" s="2">
        <f t="shared" si="3"/>
        <v>1024.853199897068</v>
      </c>
      <c r="E38" s="2">
        <f t="shared" si="4"/>
        <v>17112.282776077678</v>
      </c>
    </row>
    <row r="39" spans="1:5" x14ac:dyDescent="0.25">
      <c r="A39">
        <f t="shared" si="0"/>
        <v>33</v>
      </c>
      <c r="B39" s="2">
        <f t="shared" si="1"/>
        <v>1115.5388797769417</v>
      </c>
      <c r="C39" s="2">
        <f t="shared" si="2"/>
        <v>85.561413880388386</v>
      </c>
      <c r="D39" s="2">
        <f t="shared" si="3"/>
        <v>1029.9774658965534</v>
      </c>
      <c r="E39" s="2">
        <f t="shared" si="4"/>
        <v>16082.305310181124</v>
      </c>
    </row>
    <row r="40" spans="1:5" x14ac:dyDescent="0.25">
      <c r="A40">
        <f t="shared" si="0"/>
        <v>34</v>
      </c>
      <c r="B40" s="2">
        <f t="shared" si="1"/>
        <v>1115.5388797769417</v>
      </c>
      <c r="C40" s="2">
        <f t="shared" si="2"/>
        <v>80.41152655090562</v>
      </c>
      <c r="D40" s="2">
        <f t="shared" si="3"/>
        <v>1035.1273532260361</v>
      </c>
      <c r="E40" s="2">
        <f t="shared" si="4"/>
        <v>15047.177956955087</v>
      </c>
    </row>
    <row r="41" spans="1:5" x14ac:dyDescent="0.25">
      <c r="A41">
        <f t="shared" si="0"/>
        <v>35</v>
      </c>
      <c r="B41" s="2">
        <f t="shared" si="1"/>
        <v>1115.5388797769417</v>
      </c>
      <c r="C41" s="2">
        <f t="shared" si="2"/>
        <v>75.235889784775438</v>
      </c>
      <c r="D41" s="2">
        <f t="shared" si="3"/>
        <v>1040.3029899921662</v>
      </c>
      <c r="E41" s="2">
        <f t="shared" si="4"/>
        <v>14006.874966962921</v>
      </c>
    </row>
    <row r="42" spans="1:5" x14ac:dyDescent="0.25">
      <c r="A42">
        <f t="shared" si="0"/>
        <v>36</v>
      </c>
      <c r="B42" s="2">
        <f t="shared" si="1"/>
        <v>1115.5388797769417</v>
      </c>
      <c r="C42" s="2">
        <f t="shared" si="2"/>
        <v>70.034374834814614</v>
      </c>
      <c r="D42" s="2">
        <f t="shared" si="3"/>
        <v>1045.5045049421271</v>
      </c>
      <c r="E42" s="2">
        <f t="shared" si="4"/>
        <v>12961.370462020794</v>
      </c>
    </row>
    <row r="43" spans="1:5" x14ac:dyDescent="0.25">
      <c r="A43">
        <f t="shared" si="0"/>
        <v>37</v>
      </c>
      <c r="B43" s="2">
        <f t="shared" si="1"/>
        <v>1115.5388797769417</v>
      </c>
      <c r="C43" s="2">
        <f t="shared" si="2"/>
        <v>64.806852310103963</v>
      </c>
      <c r="D43" s="2">
        <f t="shared" si="3"/>
        <v>1050.7320274668377</v>
      </c>
      <c r="E43" s="2">
        <f t="shared" si="4"/>
        <v>11910.638434553955</v>
      </c>
    </row>
    <row r="44" spans="1:5" x14ac:dyDescent="0.25">
      <c r="A44">
        <f t="shared" si="0"/>
        <v>38</v>
      </c>
      <c r="B44" s="2">
        <f t="shared" si="1"/>
        <v>1115.5388797769417</v>
      </c>
      <c r="C44" s="2">
        <f t="shared" si="2"/>
        <v>59.553192172769776</v>
      </c>
      <c r="D44" s="2">
        <f t="shared" si="3"/>
        <v>1055.985687604172</v>
      </c>
      <c r="E44" s="2">
        <f t="shared" si="4"/>
        <v>10854.652746949783</v>
      </c>
    </row>
    <row r="45" spans="1:5" x14ac:dyDescent="0.25">
      <c r="A45">
        <f t="shared" si="0"/>
        <v>39</v>
      </c>
      <c r="B45" s="2">
        <f t="shared" si="1"/>
        <v>1115.5388797769417</v>
      </c>
      <c r="C45" s="2">
        <f t="shared" si="2"/>
        <v>54.273263734748916</v>
      </c>
      <c r="D45" s="2">
        <f t="shared" si="3"/>
        <v>1061.2656160421927</v>
      </c>
      <c r="E45" s="2">
        <f t="shared" si="4"/>
        <v>9793.3871309075912</v>
      </c>
    </row>
    <row r="46" spans="1:5" x14ac:dyDescent="0.25">
      <c r="A46">
        <f t="shared" si="0"/>
        <v>40</v>
      </c>
      <c r="B46" s="2">
        <f t="shared" si="1"/>
        <v>1115.5388797769417</v>
      </c>
      <c r="C46" s="2">
        <f t="shared" si="2"/>
        <v>48.966935654537956</v>
      </c>
      <c r="D46" s="2">
        <f t="shared" si="3"/>
        <v>1066.5719441224037</v>
      </c>
      <c r="E46" s="2">
        <f t="shared" si="4"/>
        <v>8726.8151867851884</v>
      </c>
    </row>
    <row r="47" spans="1:5" x14ac:dyDescent="0.25">
      <c r="A47">
        <f t="shared" si="0"/>
        <v>41</v>
      </c>
      <c r="B47" s="2">
        <f t="shared" si="1"/>
        <v>1115.5388797769417</v>
      </c>
      <c r="C47" s="2">
        <f t="shared" si="2"/>
        <v>43.634075933925942</v>
      </c>
      <c r="D47" s="2">
        <f t="shared" si="3"/>
        <v>1071.9048038430158</v>
      </c>
      <c r="E47" s="2">
        <f t="shared" si="4"/>
        <v>7654.9103829421729</v>
      </c>
    </row>
    <row r="48" spans="1:5" x14ac:dyDescent="0.25">
      <c r="A48">
        <f t="shared" si="0"/>
        <v>42</v>
      </c>
      <c r="B48" s="2">
        <f t="shared" si="1"/>
        <v>1115.5388797769417</v>
      </c>
      <c r="C48" s="2">
        <f t="shared" si="2"/>
        <v>38.274551914710862</v>
      </c>
      <c r="D48" s="2">
        <f t="shared" si="3"/>
        <v>1077.2643278622309</v>
      </c>
      <c r="E48" s="2">
        <f t="shared" si="4"/>
        <v>6577.646055079942</v>
      </c>
    </row>
    <row r="49" spans="1:5" x14ac:dyDescent="0.25">
      <c r="A49">
        <f t="shared" si="0"/>
        <v>43</v>
      </c>
      <c r="B49" s="2">
        <f t="shared" si="1"/>
        <v>1115.5388797769417</v>
      </c>
      <c r="C49" s="2">
        <f t="shared" si="2"/>
        <v>32.888230275399714</v>
      </c>
      <c r="D49" s="2">
        <f t="shared" si="3"/>
        <v>1082.6506495015419</v>
      </c>
      <c r="E49" s="2">
        <f t="shared" si="4"/>
        <v>5494.9954055784001</v>
      </c>
    </row>
    <row r="50" spans="1:5" x14ac:dyDescent="0.25">
      <c r="A50">
        <f t="shared" si="0"/>
        <v>44</v>
      </c>
      <c r="B50" s="2">
        <f t="shared" si="1"/>
        <v>1115.5388797769417</v>
      </c>
      <c r="C50" s="2">
        <f t="shared" si="2"/>
        <v>27.474977027892002</v>
      </c>
      <c r="D50" s="2">
        <f t="shared" si="3"/>
        <v>1088.0639027490497</v>
      </c>
      <c r="E50" s="2">
        <f t="shared" si="4"/>
        <v>4406.9315028293504</v>
      </c>
    </row>
    <row r="51" spans="1:5" x14ac:dyDescent="0.25">
      <c r="A51">
        <f t="shared" si="0"/>
        <v>45</v>
      </c>
      <c r="B51" s="2">
        <f t="shared" si="1"/>
        <v>1115.5388797769417</v>
      </c>
      <c r="C51" s="2">
        <f t="shared" si="2"/>
        <v>22.034657514146751</v>
      </c>
      <c r="D51" s="2">
        <f t="shared" si="3"/>
        <v>1093.5042222627949</v>
      </c>
      <c r="E51" s="2">
        <f t="shared" si="4"/>
        <v>3313.4272805665555</v>
      </c>
    </row>
    <row r="52" spans="1:5" x14ac:dyDescent="0.25">
      <c r="A52">
        <f t="shared" si="0"/>
        <v>46</v>
      </c>
      <c r="B52" s="2">
        <f t="shared" si="1"/>
        <v>1115.5388797769417</v>
      </c>
      <c r="C52" s="2">
        <f t="shared" si="2"/>
        <v>16.567136402832777</v>
      </c>
      <c r="D52" s="2">
        <f t="shared" si="3"/>
        <v>1098.9717433741089</v>
      </c>
      <c r="E52" s="2">
        <f t="shared" si="4"/>
        <v>2214.4555371924466</v>
      </c>
    </row>
    <row r="53" spans="1:5" x14ac:dyDescent="0.25">
      <c r="A53">
        <f t="shared" si="0"/>
        <v>47</v>
      </c>
      <c r="B53" s="2">
        <f t="shared" si="1"/>
        <v>1115.5388797769417</v>
      </c>
      <c r="C53" s="2">
        <f t="shared" si="2"/>
        <v>11.072277685962232</v>
      </c>
      <c r="D53" s="2">
        <f t="shared" si="3"/>
        <v>1104.4666020909794</v>
      </c>
      <c r="E53" s="2">
        <f t="shared" si="4"/>
        <v>1109.9889351014672</v>
      </c>
    </row>
    <row r="54" spans="1:5" x14ac:dyDescent="0.25">
      <c r="A54">
        <f t="shared" si="0"/>
        <v>48</v>
      </c>
      <c r="B54" s="2">
        <f t="shared" si="1"/>
        <v>1115.5388797769417</v>
      </c>
      <c r="C54" s="2">
        <f t="shared" si="2"/>
        <v>5.5499446755073363</v>
      </c>
      <c r="D54" s="2">
        <f t="shared" si="3"/>
        <v>1109.9889351014344</v>
      </c>
      <c r="E54" s="2">
        <f t="shared" si="4"/>
        <v>3.2741809263825417E-11</v>
      </c>
    </row>
    <row r="56" spans="1:5" x14ac:dyDescent="0.25">
      <c r="A56" t="s">
        <v>14</v>
      </c>
      <c r="B56" s="2">
        <f>SUM(B5:B55)</f>
        <v>53545.866229293177</v>
      </c>
      <c r="C56" s="2">
        <f t="shared" ref="C56" si="5">SUM(C5:C55)</f>
        <v>6045.8662292932277</v>
      </c>
      <c r="D56" s="2">
        <f>SUM(D5:D55)</f>
        <v>47499.999999999971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60" zoomScaleNormal="160" workbookViewId="0">
      <selection activeCell="B7" sqref="B7"/>
    </sheetView>
  </sheetViews>
  <sheetFormatPr defaultRowHeight="15" x14ac:dyDescent="0.25"/>
  <cols>
    <col min="2" max="2" width="11.7109375" bestFit="1" customWidth="1"/>
    <col min="3" max="3" width="10.7109375" bestFit="1" customWidth="1"/>
    <col min="5" max="5" width="11.140625" bestFit="1" customWidth="1"/>
    <col min="6" max="6" width="10.85546875" bestFit="1" customWidth="1"/>
  </cols>
  <sheetData>
    <row r="1" spans="1:7" x14ac:dyDescent="0.25">
      <c r="A1" t="s">
        <v>17</v>
      </c>
      <c r="B1" s="3">
        <v>30000</v>
      </c>
      <c r="C1" s="3">
        <v>2000</v>
      </c>
      <c r="D1" t="s">
        <v>21</v>
      </c>
      <c r="E1">
        <f>B3*B4</f>
        <v>72</v>
      </c>
    </row>
    <row r="2" spans="1:7" x14ac:dyDescent="0.25">
      <c r="A2" t="s">
        <v>18</v>
      </c>
      <c r="B2" s="7">
        <v>5.5E-2</v>
      </c>
      <c r="C2" s="7">
        <v>5.0000000000000001E-3</v>
      </c>
      <c r="D2" t="s">
        <v>22</v>
      </c>
      <c r="E2" s="8">
        <f>PMT(B2/B4,B3*B4,-B1)</f>
        <v>490.13661256684014</v>
      </c>
      <c r="F2" t="s">
        <v>25</v>
      </c>
      <c r="G2" s="2">
        <v>500</v>
      </c>
    </row>
    <row r="3" spans="1:7" x14ac:dyDescent="0.25">
      <c r="A3" t="s">
        <v>19</v>
      </c>
      <c r="B3">
        <v>6</v>
      </c>
      <c r="D3" t="s">
        <v>23</v>
      </c>
      <c r="E3" s="8">
        <f>E2*E1</f>
        <v>35289.836104812493</v>
      </c>
    </row>
    <row r="4" spans="1:7" x14ac:dyDescent="0.25">
      <c r="A4" t="s">
        <v>20</v>
      </c>
      <c r="B4">
        <v>12</v>
      </c>
      <c r="D4" t="s">
        <v>24</v>
      </c>
      <c r="E4" s="8">
        <f>E3-B1</f>
        <v>5289.8361048124934</v>
      </c>
    </row>
    <row r="6" spans="1:7" x14ac:dyDescent="0.25">
      <c r="B6" s="9">
        <f>B1</f>
        <v>30000</v>
      </c>
      <c r="C6" s="9">
        <f>B6+C1</f>
        <v>32000</v>
      </c>
    </row>
    <row r="7" spans="1:7" x14ac:dyDescent="0.25">
      <c r="A7" s="7">
        <f>B2</f>
        <v>5.5E-2</v>
      </c>
    </row>
    <row r="8" spans="1:7" x14ac:dyDescent="0.25">
      <c r="A8" s="7">
        <f>A7+C2</f>
        <v>0.06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Boat Loan</vt:lpstr>
      <vt:lpstr>Balloon</vt:lpstr>
      <vt:lpstr>Amortized</vt:lpstr>
      <vt:lpstr>Sensitivity Table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dcterms:created xsi:type="dcterms:W3CDTF">2018-10-30T17:40:53Z</dcterms:created>
  <dcterms:modified xsi:type="dcterms:W3CDTF">2018-10-30T18:49:43Z</dcterms:modified>
</cp:coreProperties>
</file>