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showObjects="none" defaultThemeVersion="166925"/>
  <mc:AlternateContent xmlns:mc="http://schemas.openxmlformats.org/markup-compatibility/2006">
    <mc:Choice Requires="x15">
      <x15ac:absPath xmlns:x15ac="http://schemas.microsoft.com/office/spreadsheetml/2010/11/ac" url="I:\MyWeb\Courses\CIT110Prin\"/>
    </mc:Choice>
  </mc:AlternateContent>
  <xr:revisionPtr revIDLastSave="0" documentId="8_{39C6D7BC-9535-4E44-9F76-F3157DE739AD}" xr6:coauthVersionLast="47" xr6:coauthVersionMax="47" xr10:uidLastSave="{00000000-0000-0000-0000-000000000000}"/>
  <bookViews>
    <workbookView xWindow="1140" yWindow="1140" windowWidth="18060" windowHeight="8890" activeTab="2" xr2:uid="{00000000-000D-0000-FFFF-FFFF00000000}"/>
  </bookViews>
  <sheets>
    <sheet name="Tasks" sheetId="2" r:id="rId1"/>
    <sheet name="Sheet1" sheetId="3" r:id="rId2"/>
    <sheet name="Loras Jterm 2022" sheetId="1" r:id="rId3"/>
    <sheet name="Sheet2" sheetId="4" r:id="rId4"/>
  </sheets>
  <definedNames>
    <definedName name="_xlnm._FilterDatabase" localSheetId="2" hidden="1">'Loras Jterm 2022'!$A$3:$AJ$3</definedName>
    <definedName name="_xlnm.Print_Titles" localSheetId="2">'Loras Jterm 2022'!$1:$3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4" l="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4" i="4"/>
  <c r="A5" i="4"/>
  <c r="A6" i="4" s="1"/>
  <c r="D2" i="4"/>
  <c r="D1" i="4"/>
  <c r="F1" i="4" s="1"/>
  <c r="D45" i="1"/>
  <c r="D44" i="1"/>
  <c r="C14" i="2"/>
  <c r="A44" i="1"/>
  <c r="B3" i="2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" i="1"/>
  <c r="A7" i="4" l="1"/>
  <c r="A8" i="4" l="1"/>
  <c r="A9" i="4" l="1"/>
  <c r="A10" i="4" l="1"/>
  <c r="A11" i="4" l="1"/>
  <c r="A12" i="4" l="1"/>
  <c r="A13" i="4" l="1"/>
  <c r="A14" i="4" l="1"/>
  <c r="A15" i="4" l="1"/>
  <c r="A16" i="4" l="1"/>
  <c r="A17" i="4" l="1"/>
  <c r="A18" i="4" l="1"/>
  <c r="A19" i="4" l="1"/>
  <c r="A20" i="4" l="1"/>
  <c r="A21" i="4" l="1"/>
  <c r="A22" i="4" l="1"/>
  <c r="A23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 J. Hitchcock</author>
  </authors>
  <commentList>
    <comment ref="B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the date cells should be formatted in a LONG DATE format, left justified</t>
        </r>
      </text>
    </comment>
  </commentList>
</comments>
</file>

<file path=xl/sharedStrings.xml><?xml version="1.0" encoding="utf-8"?>
<sst xmlns="http://schemas.openxmlformats.org/spreadsheetml/2006/main" count="683" uniqueCount="202">
  <si>
    <t>SYN</t>
  </si>
  <si>
    <t>TITLE</t>
  </si>
  <si>
    <t>T</t>
  </si>
  <si>
    <t>ACC</t>
  </si>
  <si>
    <t>KEAN</t>
  </si>
  <si>
    <t>McGovern, E</t>
  </si>
  <si>
    <t>Y</t>
  </si>
  <si>
    <t>pm</t>
  </si>
  <si>
    <t>Lammer, L</t>
  </si>
  <si>
    <t>TTH</t>
  </si>
  <si>
    <t>ARC</t>
  </si>
  <si>
    <t>M</t>
  </si>
  <si>
    <t>ARCE</t>
  </si>
  <si>
    <t>Weber, K</t>
  </si>
  <si>
    <t>ARR</t>
  </si>
  <si>
    <t>GRAB</t>
  </si>
  <si>
    <t>DeShaw, K</t>
  </si>
  <si>
    <t>Hitchcock, W</t>
  </si>
  <si>
    <t>BIO</t>
  </si>
  <si>
    <t>SCIE</t>
  </si>
  <si>
    <t>TH</t>
  </si>
  <si>
    <t>W</t>
  </si>
  <si>
    <t>HENN</t>
  </si>
  <si>
    <t>Thraen-Borowski, K</t>
  </si>
  <si>
    <t>Schultz, U</t>
  </si>
  <si>
    <t>BUS</t>
  </si>
  <si>
    <t>Principles of Marketing</t>
  </si>
  <si>
    <t>Donovan, A</t>
  </si>
  <si>
    <t>ONL</t>
  </si>
  <si>
    <t>CHE</t>
  </si>
  <si>
    <t>Kehr, A</t>
  </si>
  <si>
    <t>CIT</t>
  </si>
  <si>
    <t>Principles of Computing &amp; IT</t>
  </si>
  <si>
    <t>Marx Scheuerell, A</t>
  </si>
  <si>
    <t>COM</t>
  </si>
  <si>
    <t>HOFF</t>
  </si>
  <si>
    <t>Media and Society-EI</t>
  </si>
  <si>
    <t>Myers, S</t>
  </si>
  <si>
    <t>Mederson, M</t>
  </si>
  <si>
    <t>World Cinema-EC</t>
  </si>
  <si>
    <t>Kohl, P</t>
  </si>
  <si>
    <t>CRJ</t>
  </si>
  <si>
    <t>Loui, K</t>
  </si>
  <si>
    <t>MTWTHF</t>
  </si>
  <si>
    <t>Thompson, M</t>
  </si>
  <si>
    <t>WAHL</t>
  </si>
  <si>
    <t>Osheim, A</t>
  </si>
  <si>
    <t>Lammer-Heindel, C</t>
  </si>
  <si>
    <t>Keller, R</t>
  </si>
  <si>
    <t>EDU</t>
  </si>
  <si>
    <t>Salyer, D</t>
  </si>
  <si>
    <t>OFC</t>
  </si>
  <si>
    <t>EGR</t>
  </si>
  <si>
    <t>Thompson, K</t>
  </si>
  <si>
    <t>Bir, D</t>
  </si>
  <si>
    <t>Joy, A</t>
  </si>
  <si>
    <t>ENG</t>
  </si>
  <si>
    <t>Pollock, J</t>
  </si>
  <si>
    <t>Poetry Writing</t>
  </si>
  <si>
    <t>EXP</t>
  </si>
  <si>
    <t>Weber, J</t>
  </si>
  <si>
    <t>Eby, J</t>
  </si>
  <si>
    <t>HIS</t>
  </si>
  <si>
    <t>Kehren, M</t>
  </si>
  <si>
    <t>KIN</t>
  </si>
  <si>
    <t>LIB</t>
  </si>
  <si>
    <t>Kurczek, J</t>
  </si>
  <si>
    <t>Tyler, L</t>
  </si>
  <si>
    <t>MAA</t>
  </si>
  <si>
    <t>MAT</t>
  </si>
  <si>
    <t>Kohlhaas, A</t>
  </si>
  <si>
    <t>MUS</t>
  </si>
  <si>
    <t>VISI</t>
  </si>
  <si>
    <t>Pohland, G</t>
  </si>
  <si>
    <t>NEU</t>
  </si>
  <si>
    <t>Cassella, S</t>
  </si>
  <si>
    <t>PHI</t>
  </si>
  <si>
    <t>Ciapalo, R</t>
  </si>
  <si>
    <t>PHY</t>
  </si>
  <si>
    <t>Astronomy-AH</t>
  </si>
  <si>
    <t>Darr, B</t>
  </si>
  <si>
    <t>PSY</t>
  </si>
  <si>
    <t>Bartgis, L</t>
  </si>
  <si>
    <t>RST</t>
  </si>
  <si>
    <t>Pitt, D</t>
  </si>
  <si>
    <t>F</t>
  </si>
  <si>
    <t>SMYT</t>
  </si>
  <si>
    <t>SCW</t>
  </si>
  <si>
    <t>Intro Social Welfare-EI</t>
  </si>
  <si>
    <t>Reynolds, A</t>
  </si>
  <si>
    <t>Fett, N</t>
  </si>
  <si>
    <t>SMG</t>
  </si>
  <si>
    <t>SPA</t>
  </si>
  <si>
    <t>McCarthy-Gilmore, K</t>
  </si>
  <si>
    <t>Dept</t>
  </si>
  <si>
    <t>Start</t>
  </si>
  <si>
    <t>end</t>
  </si>
  <si>
    <t>Wait</t>
  </si>
  <si>
    <t>Enr</t>
  </si>
  <si>
    <t>Num</t>
  </si>
  <si>
    <t>Max</t>
  </si>
  <si>
    <t>Cmp</t>
  </si>
  <si>
    <t>Crse</t>
  </si>
  <si>
    <t>Sfx</t>
  </si>
  <si>
    <t>L</t>
  </si>
  <si>
    <t>Min Cred</t>
  </si>
  <si>
    <t>Sect</t>
  </si>
  <si>
    <t>Max Cred</t>
  </si>
  <si>
    <t>Aft Eve</t>
  </si>
  <si>
    <t>Days</t>
  </si>
  <si>
    <t>Bldg</t>
  </si>
  <si>
    <t>Room</t>
  </si>
  <si>
    <t>Instructor</t>
  </si>
  <si>
    <t>Eff Max</t>
  </si>
  <si>
    <t>% Cap</t>
  </si>
  <si>
    <t>Type</t>
  </si>
  <si>
    <t>Elap</t>
  </si>
  <si>
    <t>Num Days</t>
  </si>
  <si>
    <t>GE Code</t>
  </si>
  <si>
    <t>EI</t>
  </si>
  <si>
    <t>AH</t>
  </si>
  <si>
    <t>EC</t>
  </si>
  <si>
    <t>AA</t>
  </si>
  <si>
    <t>Curr</t>
  </si>
  <si>
    <t>Catg</t>
  </si>
  <si>
    <t>FEV</t>
  </si>
  <si>
    <t>AGE</t>
  </si>
  <si>
    <t>Name:</t>
  </si>
  <si>
    <t>Date done:</t>
  </si>
  <si>
    <t>Today is:</t>
  </si>
  <si>
    <t>Task #</t>
  </si>
  <si>
    <t>Task (most done on the "Combined" sheet)</t>
  </si>
  <si>
    <t>Open this file, and save it on your C: drive</t>
  </si>
  <si>
    <t>Format the Field names in Row 1 with Bold, Center, Wrap Text.  Adjust all columns appropriately</t>
  </si>
  <si>
    <t>Add "Freeze Panes" so you can view the field names as you scroll down through the records</t>
  </si>
  <si>
    <t>Sort the records by "Title"</t>
  </si>
  <si>
    <t>what is the 1st record?</t>
  </si>
  <si>
    <t>what is the last record?</t>
  </si>
  <si>
    <t>How many total courses are there?</t>
  </si>
  <si>
    <t>How many courses have a "wait list"?</t>
  </si>
  <si>
    <t>What percent of total records is this?</t>
  </si>
  <si>
    <t>How many courses are "Senior level" courses?</t>
  </si>
  <si>
    <t>How many different "Departments" are there?</t>
  </si>
  <si>
    <t>How many different "Instructors" teach at Loras?</t>
  </si>
  <si>
    <t>Insert two new rows above the field names</t>
  </si>
  <si>
    <t>Type in a number in row 1 above the % Cap, e.g. 90%</t>
  </si>
  <si>
    <t>Use a Conditional Format to highlight this number, as well as all the capacities that are equal or above this number</t>
  </si>
  <si>
    <t>Group both sheets, and add the proper headers &amp; footers to these sheets</t>
  </si>
  <si>
    <t>Ungroup the sheets; use "Rows to Repeat" on the Combined sheet</t>
  </si>
  <si>
    <t>Go to the Combined sheet, change the L &amp; R margin to 0.2, Orientation to Landscape, and adjust the print to print just 1 page wide</t>
  </si>
  <si>
    <t>Save and turn in your work</t>
  </si>
  <si>
    <t>Accounting Research &amp; Analysis</t>
  </si>
  <si>
    <t>Accounting Internship</t>
  </si>
  <si>
    <t>Life After Loras</t>
  </si>
  <si>
    <t>Diabetes/Heart Disease/Cancer</t>
  </si>
  <si>
    <t>Intensive Science Research Exp</t>
  </si>
  <si>
    <t>Box Office to Boxing Ring-EI</t>
  </si>
  <si>
    <t>Crime,Justice,Pop Culture-EI</t>
  </si>
  <si>
    <t>Early Childhood Lang &amp; Lit</t>
  </si>
  <si>
    <t>Engineering Prototyping</t>
  </si>
  <si>
    <t>Engineering Capstone Design II</t>
  </si>
  <si>
    <t>Writing: Midwest Landscape-EC</t>
  </si>
  <si>
    <t>Koch, K</t>
  </si>
  <si>
    <t>Health Profession Exprnc: CNA</t>
  </si>
  <si>
    <t>Crisis Leadership</t>
  </si>
  <si>
    <t>Project Design Implem/Eval</t>
  </si>
  <si>
    <t>Cape Verdean Cartographies</t>
  </si>
  <si>
    <t>Motivational Interviewing</t>
  </si>
  <si>
    <t>Democracy/Global Diversity-CP</t>
  </si>
  <si>
    <t>Database Program &amp; Management</t>
  </si>
  <si>
    <t>TW</t>
  </si>
  <si>
    <t>Patterns and Perspective-EC</t>
  </si>
  <si>
    <t>CBL:Math for K-8 Teachers I</t>
  </si>
  <si>
    <t>Soundscapes</t>
  </si>
  <si>
    <t>Jazz Experience-AA</t>
  </si>
  <si>
    <t>Functional Neuroanatomy</t>
  </si>
  <si>
    <t>Intro to Philosophy:J-Term-EC</t>
  </si>
  <si>
    <t>Psychology of Stress</t>
  </si>
  <si>
    <t>Comm. for Communion-AC</t>
  </si>
  <si>
    <t>CBL:Eucharist: Banq. of Just.</t>
  </si>
  <si>
    <t>Global Social Work W/ Refugees</t>
  </si>
  <si>
    <t>Sport Facility &amp; Event Mangmnt</t>
  </si>
  <si>
    <t>Urban Space in CDMX</t>
  </si>
  <si>
    <t>How many "Travel" classes are there?</t>
  </si>
  <si>
    <t>Which building has the most courses?</t>
  </si>
  <si>
    <t>How many different courses start at 10:00 am or earlier?</t>
  </si>
  <si>
    <t>Avg Cred</t>
  </si>
  <si>
    <t>x</t>
  </si>
  <si>
    <t>CP</t>
  </si>
  <si>
    <t>2021-22</t>
  </si>
  <si>
    <t>Nicolas Garcia</t>
  </si>
  <si>
    <t>ACC 394</t>
  </si>
  <si>
    <t>ENG 236</t>
  </si>
  <si>
    <t>Level</t>
  </si>
  <si>
    <t>Row Labels</t>
  </si>
  <si>
    <t>Grand Total</t>
  </si>
  <si>
    <t>Count of Num</t>
  </si>
  <si>
    <t>Hoff (8)</t>
  </si>
  <si>
    <t>Power</t>
  </si>
  <si>
    <t>rows:</t>
  </si>
  <si>
    <t>columns</t>
  </si>
  <si>
    <t>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</si>
</sst>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[$-F800]dddd\,\ mmmm\ dd\,\ yyyy"/>
    <numFmt numFmtId="166" formatCode="[$-409]h:mm\ AM/PM;@"/>
  </numFmts>
  <fonts count="22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9C5700"/>
      <name val="Calibri"/>
      <family val="2"/>
      <scheme val="minor"/>
    </font>
    <font>
      <sz val="10"/>
      <color rgb="FF3F3F76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18" fillId="0" borderId="0" xfId="0" applyFont="1"/>
    <xf numFmtId="164" fontId="18" fillId="0" borderId="0" xfId="1" applyNumberFormat="1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6" fillId="0" borderId="0" xfId="0" applyFont="1"/>
    <xf numFmtId="165" fontId="0" fillId="0" borderId="0" xfId="0" applyNumberFormat="1" applyAlignment="1">
      <alignment horizontal="left"/>
    </xf>
    <xf numFmtId="166" fontId="18" fillId="0" borderId="0" xfId="0" applyNumberFormat="1" applyFont="1"/>
    <xf numFmtId="0" fontId="20" fillId="0" borderId="0" xfId="0" applyFont="1" applyAlignment="1">
      <alignment horizontal="center" wrapText="1"/>
    </xf>
    <xf numFmtId="10" fontId="0" fillId="0" borderId="0" xfId="43" applyNumberFormat="1" applyFont="1"/>
    <xf numFmtId="164" fontId="0" fillId="0" borderId="0" xfId="1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0" borderId="0" xfId="0" applyFont="1"/>
    <xf numFmtId="9" fontId="21" fillId="0" borderId="0" xfId="0" applyNumberFormat="1" applyFont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2">
    <dxf>
      <font>
        <color theme="8"/>
      </font>
      <fill>
        <patternFill>
          <fgColor theme="7" tint="0.79998168889431442"/>
          <bgColor theme="7" tint="0.59996337778862885"/>
        </patternFill>
      </fill>
    </dxf>
    <dxf>
      <font>
        <color theme="8"/>
      </font>
      <fill>
        <patternFill>
          <fgColor theme="7" tint="0.79998168889431442"/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colas A. Garcia" refreshedDate="44565.924747453704" createdVersion="7" refreshedVersion="7" minRefreshableVersion="3" recordCount="39" xr:uid="{5ED9EB95-1A90-4FA2-A3D0-5DDF25481223}">
  <cacheSource type="worksheet">
    <worksheetSource ref="A3:AJ42" sheet="Loras Jterm 2022"/>
  </cacheSource>
  <cacheFields count="36">
    <cacheField name="Num" numFmtId="164">
      <sharedItems containsSemiMixedTypes="0" containsString="0" containsNumber="1" containsInteger="1" minValue="1" maxValue="39"/>
    </cacheField>
    <cacheField name="Max" numFmtId="0">
      <sharedItems containsSemiMixedTypes="0" containsString="0" containsNumber="1" containsInteger="1" minValue="0" maxValue="25"/>
    </cacheField>
    <cacheField name="Enr" numFmtId="0">
      <sharedItems containsSemiMixedTypes="0" containsString="0" containsNumber="1" containsInteger="1" minValue="1" maxValue="29"/>
    </cacheField>
    <cacheField name="Wait" numFmtId="0">
      <sharedItems containsBlank="1"/>
    </cacheField>
    <cacheField name="SYN" numFmtId="0">
      <sharedItems containsSemiMixedTypes="0" containsString="0" containsNumber="1" containsInteger="1" minValue="4046" maxValue="6304"/>
    </cacheField>
    <cacheField name="Cmp" numFmtId="0">
      <sharedItems/>
    </cacheField>
    <cacheField name="Dept" numFmtId="0">
      <sharedItems/>
    </cacheField>
    <cacheField name="Crse" numFmtId="0">
      <sharedItems containsSemiMixedTypes="0" containsString="0" containsNumber="1" containsInteger="1" minValue="100" maxValue="521"/>
    </cacheField>
    <cacheField name="Sfx" numFmtId="0">
      <sharedItems containsNonDate="0" containsString="0" containsBlank="1"/>
    </cacheField>
    <cacheField name="Sect" numFmtId="0">
      <sharedItems containsSemiMixedTypes="0" containsString="0" containsNumber="1" containsInteger="1" minValue="1" maxValue="2"/>
    </cacheField>
    <cacheField name="TITLE" numFmtId="0">
      <sharedItems/>
    </cacheField>
    <cacheField name="Min Cred" numFmtId="0">
      <sharedItems containsSemiMixedTypes="0" containsString="0" containsNumber="1" containsInteger="1" minValue="1" maxValue="4"/>
    </cacheField>
    <cacheField name="Max Cred" numFmtId="0">
      <sharedItems containsSemiMixedTypes="0" containsString="0" containsNumber="1" containsInteger="1" minValue="3" maxValue="12"/>
    </cacheField>
    <cacheField name="Avg Cred" numFmtId="0">
      <sharedItems containsSemiMixedTypes="0" containsString="0" containsNumber="1" minValue="3" maxValue="6.5"/>
    </cacheField>
    <cacheField name="Start" numFmtId="166">
      <sharedItems containsNonDate="0" containsDate="1" containsString="0" containsBlank="1" minDate="1899-12-30T08:00:00" maxDate="1899-12-30T18:30:00"/>
    </cacheField>
    <cacheField name="end" numFmtId="166">
      <sharedItems containsNonDate="0" containsDate="1" containsString="0" containsBlank="1" minDate="1899-12-30T11:30:00" maxDate="1899-12-30T20:30:00"/>
    </cacheField>
    <cacheField name="Aft Eve" numFmtId="0">
      <sharedItems containsBlank="1"/>
    </cacheField>
    <cacheField name="Days" numFmtId="0">
      <sharedItems/>
    </cacheField>
    <cacheField name="Bldg" numFmtId="0">
      <sharedItems count="12">
        <s v="KEAN"/>
        <s v="ARR"/>
        <s v="ARCE"/>
        <s v="GRAB"/>
        <s v="SCIE"/>
        <s v="HOFF"/>
        <s v="HENN"/>
        <s v="WAHL"/>
        <s v="ONL"/>
        <s v="VISI"/>
        <s v="OFC"/>
        <s v="SMYT"/>
      </sharedItems>
    </cacheField>
    <cacheField name="Room" numFmtId="0">
      <sharedItems containsMixedTypes="1" containsNumber="1" containsInteger="1" minValue="70" maxValue="511"/>
    </cacheField>
    <cacheField name="Instructor" numFmtId="0">
      <sharedItems/>
    </cacheField>
    <cacheField name="Eff Max" numFmtId="0">
      <sharedItems containsNonDate="0" containsString="0" containsBlank="1"/>
    </cacheField>
    <cacheField name="% Cap" numFmtId="0">
      <sharedItems containsNonDate="0" containsString="0" containsBlank="1"/>
    </cacheField>
    <cacheField name="Type" numFmtId="0">
      <sharedItems containsNonDate="0" containsString="0" containsBlank="1"/>
    </cacheField>
    <cacheField name="Elap" numFmtId="0">
      <sharedItems containsNonDate="0" containsString="0" containsBlank="1"/>
    </cacheField>
    <cacheField name="M" numFmtId="0">
      <sharedItems containsBlank="1"/>
    </cacheField>
    <cacheField name="T" numFmtId="0">
      <sharedItems containsBlank="1"/>
    </cacheField>
    <cacheField name="W" numFmtId="0">
      <sharedItems containsBlank="1"/>
    </cacheField>
    <cacheField name="TH" numFmtId="0">
      <sharedItems containsBlank="1"/>
    </cacheField>
    <cacheField name="F" numFmtId="0">
      <sharedItems containsBlank="1"/>
    </cacheField>
    <cacheField name="ARR" numFmtId="0">
      <sharedItems containsBlank="1"/>
    </cacheField>
    <cacheField name="Num Days" numFmtId="0">
      <sharedItems containsNonDate="0" containsString="0" containsBlank="1"/>
    </cacheField>
    <cacheField name="GE Code" numFmtId="0">
      <sharedItems containsBlank="1"/>
    </cacheField>
    <cacheField name="Curr" numFmtId="0">
      <sharedItems containsBlank="1"/>
    </cacheField>
    <cacheField name="Catg" numFmtId="0">
      <sharedItems/>
    </cacheField>
    <cacheField name="Level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">
  <r>
    <n v="1"/>
    <n v="15"/>
    <n v="15"/>
    <m/>
    <n v="4271"/>
    <s v="L"/>
    <s v="ACC"/>
    <n v="360"/>
    <m/>
    <n v="1"/>
    <s v="Accounting Research &amp; Analysis"/>
    <n v="3"/>
    <n v="3"/>
    <n v="3"/>
    <d v="1899-12-30T09:00:00"/>
    <d v="1899-12-30T12:00:00"/>
    <s v="pm"/>
    <s v="MTWTHF"/>
    <x v="0"/>
    <n v="334"/>
    <s v="Lammer, L"/>
    <m/>
    <m/>
    <m/>
    <m/>
    <s v="x"/>
    <s v="x"/>
    <s v="x"/>
    <s v="x"/>
    <s v="x"/>
    <m/>
    <m/>
    <m/>
    <m/>
    <s v="2021-22"/>
    <m/>
  </r>
  <r>
    <n v="2"/>
    <n v="0"/>
    <n v="1"/>
    <m/>
    <n v="5265"/>
    <s v="L"/>
    <s v="ACC"/>
    <n v="394"/>
    <m/>
    <n v="1"/>
    <s v="Accounting Internship"/>
    <n v="1"/>
    <n v="12"/>
    <n v="6.5"/>
    <m/>
    <m/>
    <m/>
    <s v="ARR"/>
    <x v="1"/>
    <s v="ARR"/>
    <s v="McGovern, E"/>
    <m/>
    <m/>
    <m/>
    <m/>
    <m/>
    <m/>
    <m/>
    <m/>
    <m/>
    <s v="x"/>
    <m/>
    <m/>
    <m/>
    <s v="2021-22"/>
    <m/>
  </r>
  <r>
    <n v="3"/>
    <n v="9"/>
    <n v="4"/>
    <m/>
    <n v="5071"/>
    <s v="L"/>
    <s v="ARC"/>
    <n v="250"/>
    <m/>
    <n v="1"/>
    <s v="Life After Loras"/>
    <n v="3"/>
    <n v="3"/>
    <n v="3"/>
    <d v="1899-12-30T09:00:00"/>
    <d v="1899-12-30T14:00:00"/>
    <s v="pm"/>
    <s v="MTWTHF"/>
    <x v="2"/>
    <n v="102"/>
    <s v="Weber, K"/>
    <m/>
    <m/>
    <m/>
    <m/>
    <s v="x"/>
    <s v="x"/>
    <s v="x"/>
    <s v="x"/>
    <s v="x"/>
    <m/>
    <m/>
    <m/>
    <m/>
    <s v="2021-22"/>
    <m/>
  </r>
  <r>
    <n v="4"/>
    <n v="20"/>
    <n v="17"/>
    <m/>
    <n v="4502"/>
    <s v="L"/>
    <s v="BIO"/>
    <n v="205"/>
    <m/>
    <n v="1"/>
    <s v="Diabetes/Heart Disease/Cancer"/>
    <n v="3"/>
    <n v="3"/>
    <n v="3"/>
    <d v="1899-12-30T09:00:00"/>
    <d v="1899-12-30T12:00:00"/>
    <s v="pm"/>
    <s v="MTWTHF"/>
    <x v="3"/>
    <n v="206"/>
    <s v="Thraen-Borowski, K"/>
    <m/>
    <m/>
    <m/>
    <m/>
    <s v="x"/>
    <s v="x"/>
    <s v="x"/>
    <s v="x"/>
    <s v="x"/>
    <m/>
    <m/>
    <m/>
    <m/>
    <s v="2021-22"/>
    <m/>
  </r>
  <r>
    <n v="5"/>
    <n v="25"/>
    <n v="25"/>
    <s v="Y"/>
    <n v="4273"/>
    <s v="L"/>
    <s v="BUS"/>
    <n v="240"/>
    <m/>
    <n v="1"/>
    <s v="Principles of Marketing"/>
    <n v="3"/>
    <n v="3"/>
    <n v="3"/>
    <d v="1899-12-30T09:00:00"/>
    <d v="1899-12-30T12:00:00"/>
    <s v="pm"/>
    <s v="MTWTHF"/>
    <x v="0"/>
    <n v="305"/>
    <s v="Donovan, A"/>
    <m/>
    <m/>
    <m/>
    <m/>
    <s v="x"/>
    <s v="x"/>
    <s v="x"/>
    <s v="x"/>
    <s v="x"/>
    <m/>
    <m/>
    <m/>
    <m/>
    <s v="2021-22"/>
    <m/>
  </r>
  <r>
    <n v="6"/>
    <n v="15"/>
    <n v="9"/>
    <m/>
    <n v="4504"/>
    <s v="L"/>
    <s v="CHE"/>
    <n v="200"/>
    <m/>
    <n v="1"/>
    <s v="Intensive Science Research Exp"/>
    <n v="3"/>
    <n v="3"/>
    <n v="3"/>
    <d v="1899-12-30T08:30:00"/>
    <d v="1899-12-30T12:00:00"/>
    <s v="pm"/>
    <s v="MTWTHF"/>
    <x v="4"/>
    <n v="208"/>
    <s v="Kehr, A"/>
    <m/>
    <m/>
    <m/>
    <m/>
    <s v="x"/>
    <s v="x"/>
    <s v="x"/>
    <s v="x"/>
    <s v="x"/>
    <m/>
    <m/>
    <m/>
    <m/>
    <s v="2021-22"/>
    <m/>
  </r>
  <r>
    <n v="7"/>
    <n v="25"/>
    <n v="24"/>
    <m/>
    <n v="4275"/>
    <s v="L"/>
    <s v="CIT"/>
    <n v="110"/>
    <m/>
    <n v="1"/>
    <s v="Principles of Computing &amp; IT"/>
    <n v="3"/>
    <n v="3"/>
    <n v="3"/>
    <d v="1899-12-30T09:00:00"/>
    <d v="1899-12-30T12:00:00"/>
    <s v="pm"/>
    <s v="MTWTHF"/>
    <x v="2"/>
    <n v="402"/>
    <s v="Hitchcock, W"/>
    <m/>
    <m/>
    <m/>
    <m/>
    <s v="x"/>
    <s v="x"/>
    <s v="x"/>
    <s v="x"/>
    <s v="x"/>
    <m/>
    <m/>
    <m/>
    <m/>
    <s v="2021-22"/>
    <m/>
  </r>
  <r>
    <n v="8"/>
    <n v="20"/>
    <n v="19"/>
    <m/>
    <n v="4046"/>
    <s v="L"/>
    <s v="COM"/>
    <n v="131"/>
    <m/>
    <n v="1"/>
    <s v="Media and Society-EI"/>
    <n v="3"/>
    <n v="3"/>
    <n v="3"/>
    <d v="1899-12-30T09:30:00"/>
    <d v="1899-12-30T14:00:00"/>
    <s v="pm"/>
    <s v="MTWTHF"/>
    <x v="5"/>
    <n v="112"/>
    <s v="Myers, S"/>
    <m/>
    <m/>
    <m/>
    <m/>
    <s v="x"/>
    <s v="x"/>
    <s v="x"/>
    <s v="x"/>
    <s v="x"/>
    <m/>
    <m/>
    <s v="EI"/>
    <s v="FEV"/>
    <s v="2021-22"/>
    <m/>
  </r>
  <r>
    <n v="9"/>
    <n v="16"/>
    <n v="16"/>
    <s v="Y"/>
    <n v="5180"/>
    <s v="L"/>
    <s v="COM"/>
    <n v="141"/>
    <m/>
    <n v="1"/>
    <s v="Box Office to Boxing Ring-EI"/>
    <n v="3"/>
    <n v="3"/>
    <n v="3"/>
    <d v="1899-12-30T09:00:00"/>
    <d v="1899-12-30T16:00:00"/>
    <s v="pm"/>
    <s v="MTWTHF"/>
    <x v="5"/>
    <n v="412"/>
    <s v="Mederson, M"/>
    <m/>
    <m/>
    <m/>
    <m/>
    <s v="x"/>
    <s v="x"/>
    <s v="x"/>
    <s v="x"/>
    <s v="x"/>
    <m/>
    <m/>
    <s v="EI"/>
    <s v="FEV"/>
    <s v="2021-22"/>
    <m/>
  </r>
  <r>
    <n v="10"/>
    <n v="25"/>
    <n v="25"/>
    <s v="Y"/>
    <n v="5041"/>
    <s v="L"/>
    <s v="COM"/>
    <n v="285"/>
    <m/>
    <n v="1"/>
    <s v="World Cinema-EC"/>
    <n v="3"/>
    <n v="3"/>
    <n v="3"/>
    <d v="1899-12-30T09:00:00"/>
    <d v="1899-12-30T16:00:00"/>
    <s v="pm"/>
    <s v="MTWTHF"/>
    <x v="5"/>
    <n v="312"/>
    <s v="Kohl, P"/>
    <m/>
    <m/>
    <m/>
    <m/>
    <s v="x"/>
    <s v="x"/>
    <s v="x"/>
    <s v="x"/>
    <s v="x"/>
    <m/>
    <m/>
    <s v="EC"/>
    <s v="FEV"/>
    <s v="2021-22"/>
    <m/>
  </r>
  <r>
    <n v="11"/>
    <n v="16"/>
    <n v="17"/>
    <s v="Y"/>
    <n v="4698"/>
    <s v="L"/>
    <s v="CRJ"/>
    <n v="278"/>
    <m/>
    <n v="1"/>
    <s v="Crime,Justice,Pop Culture-EI"/>
    <n v="3"/>
    <n v="3"/>
    <n v="3"/>
    <d v="1899-12-30T09:00:00"/>
    <d v="1899-12-30T15:00:00"/>
    <s v="pm"/>
    <s v="MTWTHF"/>
    <x v="6"/>
    <n v="470"/>
    <s v="Loui, K"/>
    <m/>
    <m/>
    <m/>
    <m/>
    <s v="x"/>
    <s v="x"/>
    <s v="x"/>
    <s v="x"/>
    <s v="x"/>
    <m/>
    <m/>
    <s v="EI"/>
    <s v="FEV"/>
    <s v="2021-22"/>
    <m/>
  </r>
  <r>
    <n v="12"/>
    <n v="10"/>
    <n v="6"/>
    <m/>
    <n v="4699"/>
    <s v="L"/>
    <s v="EDU"/>
    <n v="261"/>
    <m/>
    <n v="1"/>
    <s v="Early Childhood Lang &amp; Lit"/>
    <n v="3"/>
    <n v="3"/>
    <n v="3"/>
    <d v="1899-12-30T08:00:00"/>
    <d v="1899-12-30T15:30:00"/>
    <s v="pm"/>
    <s v="MTWTHF"/>
    <x v="7"/>
    <n v="145"/>
    <s v="Salyer, D"/>
    <m/>
    <m/>
    <m/>
    <m/>
    <s v="x"/>
    <s v="x"/>
    <s v="x"/>
    <s v="x"/>
    <s v="x"/>
    <m/>
    <m/>
    <m/>
    <m/>
    <s v="2021-22"/>
    <m/>
  </r>
  <r>
    <n v="13"/>
    <n v="14"/>
    <n v="17"/>
    <s v="Y"/>
    <n v="4417"/>
    <s v="L"/>
    <s v="EGR"/>
    <n v="200"/>
    <m/>
    <n v="1"/>
    <s v="Engineering Prototyping"/>
    <n v="3"/>
    <n v="3"/>
    <n v="3"/>
    <d v="1899-12-30T08:30:00"/>
    <d v="1899-12-30T15:30:00"/>
    <s v="pm"/>
    <s v="MTWTHF"/>
    <x v="4"/>
    <n v="128"/>
    <s v="Bir, D"/>
    <m/>
    <m/>
    <m/>
    <m/>
    <s v="x"/>
    <s v="x"/>
    <s v="x"/>
    <s v="x"/>
    <s v="x"/>
    <m/>
    <m/>
    <m/>
    <m/>
    <s v="2021-22"/>
    <m/>
  </r>
  <r>
    <n v="14"/>
    <n v="16"/>
    <n v="14"/>
    <m/>
    <n v="4422"/>
    <s v="L"/>
    <s v="EGR"/>
    <n v="491"/>
    <m/>
    <n v="1"/>
    <s v="Engineering Capstone Design II"/>
    <n v="3"/>
    <n v="3"/>
    <n v="3"/>
    <d v="1899-12-30T08:30:00"/>
    <d v="1899-12-30T15:30:00"/>
    <s v="pm"/>
    <s v="MTWTHF"/>
    <x v="4"/>
    <n v="225"/>
    <s v="Joy, A"/>
    <m/>
    <m/>
    <m/>
    <m/>
    <s v="x"/>
    <s v="x"/>
    <s v="x"/>
    <s v="x"/>
    <s v="x"/>
    <m/>
    <m/>
    <m/>
    <m/>
    <s v="2021-22"/>
    <m/>
  </r>
  <r>
    <n v="15"/>
    <n v="15"/>
    <n v="16"/>
    <m/>
    <n v="4181"/>
    <s v="L"/>
    <s v="ENG"/>
    <n v="236"/>
    <m/>
    <n v="1"/>
    <s v="Writing: Midwest Landscape-EC"/>
    <n v="3"/>
    <n v="3"/>
    <n v="3"/>
    <d v="1899-12-30T09:00:00"/>
    <d v="1899-12-30T12:00:00"/>
    <s v="pm"/>
    <s v="MTWTHF"/>
    <x v="5"/>
    <n v="111"/>
    <s v="Koch, K"/>
    <m/>
    <m/>
    <m/>
    <m/>
    <s v="x"/>
    <s v="x"/>
    <s v="x"/>
    <s v="x"/>
    <s v="x"/>
    <m/>
    <m/>
    <s v="EC"/>
    <s v="FEV"/>
    <s v="2021-22"/>
    <m/>
  </r>
  <r>
    <n v="16"/>
    <n v="15"/>
    <n v="14"/>
    <m/>
    <n v="4183"/>
    <s v="L"/>
    <s v="ENG"/>
    <n v="238"/>
    <m/>
    <n v="1"/>
    <s v="Poetry Writing"/>
    <n v="3"/>
    <n v="3"/>
    <n v="3"/>
    <d v="1899-12-30T10:00:00"/>
    <d v="1899-12-30T13:00:00"/>
    <s v="pm"/>
    <s v="MTWTHF"/>
    <x v="5"/>
    <n v="311"/>
    <s v="Pollock, J"/>
    <m/>
    <m/>
    <m/>
    <m/>
    <s v="x"/>
    <s v="x"/>
    <s v="x"/>
    <s v="x"/>
    <s v="x"/>
    <m/>
    <m/>
    <m/>
    <m/>
    <s v="2021-22"/>
    <m/>
  </r>
  <r>
    <n v="17"/>
    <n v="0"/>
    <n v="14"/>
    <m/>
    <n v="4997"/>
    <s v="L"/>
    <s v="EXP"/>
    <n v="140"/>
    <m/>
    <n v="1"/>
    <s v="Health Profession Exprnc: CNA"/>
    <n v="3"/>
    <n v="3"/>
    <n v="3"/>
    <d v="1899-12-30T09:00:00"/>
    <d v="1899-12-30T16:00:00"/>
    <s v="pm"/>
    <s v="TTH"/>
    <x v="7"/>
    <n v="110"/>
    <s v="Schultz, U"/>
    <m/>
    <m/>
    <m/>
    <m/>
    <m/>
    <s v="x"/>
    <m/>
    <s v="x"/>
    <m/>
    <m/>
    <m/>
    <m/>
    <m/>
    <s v="2021-22"/>
    <m/>
  </r>
  <r>
    <n v="18"/>
    <n v="11"/>
    <n v="11"/>
    <m/>
    <n v="4865"/>
    <s v="L"/>
    <s v="EXP"/>
    <n v="226"/>
    <m/>
    <n v="1"/>
    <s v="Crisis Leadership"/>
    <n v="3"/>
    <n v="3"/>
    <n v="3"/>
    <d v="1899-12-30T09:00:00"/>
    <d v="1899-12-30T12:00:00"/>
    <s v="pm"/>
    <s v="MTWTHF"/>
    <x v="7"/>
    <n v="109"/>
    <s v="Ciapalo, R"/>
    <m/>
    <m/>
    <m/>
    <m/>
    <s v="x"/>
    <s v="x"/>
    <s v="x"/>
    <s v="x"/>
    <s v="x"/>
    <m/>
    <m/>
    <m/>
    <m/>
    <s v="2021-22"/>
    <m/>
  </r>
  <r>
    <n v="19"/>
    <n v="0"/>
    <n v="1"/>
    <m/>
    <n v="6304"/>
    <s v="L"/>
    <s v="EXP"/>
    <n v="359"/>
    <m/>
    <n v="1"/>
    <s v="Project Design Implem/Eval"/>
    <n v="3"/>
    <n v="3"/>
    <n v="3"/>
    <m/>
    <m/>
    <m/>
    <s v="ARR"/>
    <x v="1"/>
    <s v="ARR"/>
    <s v="Weber, J"/>
    <m/>
    <m/>
    <m/>
    <m/>
    <m/>
    <m/>
    <m/>
    <m/>
    <m/>
    <s v="x"/>
    <m/>
    <m/>
    <m/>
    <s v="2021-22"/>
    <m/>
  </r>
  <r>
    <n v="20"/>
    <n v="0"/>
    <n v="19"/>
    <m/>
    <n v="4870"/>
    <s v="L"/>
    <s v="HIS"/>
    <n v="405"/>
    <m/>
    <n v="1"/>
    <s v="Cape Verdean Cartographies"/>
    <n v="3"/>
    <n v="3"/>
    <n v="3"/>
    <d v="1899-12-30T08:30:00"/>
    <d v="1899-12-30T13:00:00"/>
    <s v="pm"/>
    <s v="MTWTHF"/>
    <x v="5"/>
    <n v="411"/>
    <s v="Kehren, M"/>
    <m/>
    <m/>
    <m/>
    <m/>
    <s v="x"/>
    <s v="x"/>
    <s v="x"/>
    <s v="x"/>
    <s v="x"/>
    <m/>
    <m/>
    <m/>
    <m/>
    <s v="2021-22"/>
    <m/>
  </r>
  <r>
    <n v="21"/>
    <n v="20"/>
    <n v="20"/>
    <s v="Y"/>
    <n v="4505"/>
    <s v="L"/>
    <s v="KIN"/>
    <n v="285"/>
    <m/>
    <n v="1"/>
    <s v="Motivational Interviewing"/>
    <n v="3"/>
    <n v="3"/>
    <n v="3"/>
    <d v="1899-12-30T09:00:00"/>
    <d v="1899-12-30T12:30:00"/>
    <s v="pm"/>
    <s v="MTWTHF"/>
    <x v="4"/>
    <n v="109"/>
    <s v="DeShaw, K"/>
    <m/>
    <m/>
    <m/>
    <m/>
    <s v="x"/>
    <s v="x"/>
    <s v="x"/>
    <s v="x"/>
    <s v="x"/>
    <m/>
    <m/>
    <m/>
    <m/>
    <s v="2021-22"/>
    <m/>
  </r>
  <r>
    <n v="22"/>
    <n v="22"/>
    <n v="22"/>
    <s v="Y"/>
    <n v="4868"/>
    <s v="L"/>
    <s v="LIB"/>
    <n v="320"/>
    <m/>
    <n v="1"/>
    <s v="Democracy/Global Diversity-CP"/>
    <n v="3"/>
    <n v="3"/>
    <n v="3"/>
    <d v="1899-12-30T09:30:00"/>
    <d v="1899-12-30T11:30:00"/>
    <m/>
    <s v="MTWTHF"/>
    <x v="5"/>
    <n v="212"/>
    <s v="Darr, B"/>
    <m/>
    <m/>
    <m/>
    <m/>
    <s v="x"/>
    <s v="x"/>
    <s v="x"/>
    <s v="x"/>
    <s v="x"/>
    <m/>
    <m/>
    <s v="CP"/>
    <s v="FEV"/>
    <s v="2021-22"/>
    <m/>
  </r>
  <r>
    <n v="23"/>
    <n v="22"/>
    <n v="22"/>
    <s v="Y"/>
    <n v="5242"/>
    <s v="L"/>
    <s v="LIB"/>
    <n v="320"/>
    <m/>
    <n v="2"/>
    <s v="Democracy/Global Diversity-CP"/>
    <n v="3"/>
    <n v="3"/>
    <n v="3"/>
    <d v="1899-12-30T09:30:00"/>
    <d v="1899-12-30T11:30:00"/>
    <m/>
    <s v="MTWTHF"/>
    <x v="5"/>
    <n v="511"/>
    <s v="Eby, J"/>
    <m/>
    <m/>
    <m/>
    <m/>
    <s v="x"/>
    <s v="x"/>
    <s v="x"/>
    <s v="x"/>
    <s v="x"/>
    <m/>
    <m/>
    <s v="CP"/>
    <s v="FEV"/>
    <s v="2021-22"/>
    <m/>
  </r>
  <r>
    <n v="24"/>
    <n v="25"/>
    <n v="5"/>
    <m/>
    <n v="5011"/>
    <s v="L"/>
    <s v="MAA"/>
    <n v="521"/>
    <m/>
    <n v="1"/>
    <s v="Database Program &amp; Management"/>
    <n v="3"/>
    <n v="3"/>
    <n v="3"/>
    <d v="1899-12-30T18:30:00"/>
    <d v="1899-12-30T20:30:00"/>
    <s v="pm"/>
    <s v="TW"/>
    <x v="8"/>
    <s v="ONL"/>
    <s v="Thompson, M"/>
    <m/>
    <m/>
    <m/>
    <m/>
    <m/>
    <s v="x"/>
    <s v="x"/>
    <m/>
    <m/>
    <m/>
    <m/>
    <m/>
    <m/>
    <s v="2021-22"/>
    <m/>
  </r>
  <r>
    <n v="25"/>
    <n v="25"/>
    <n v="23"/>
    <m/>
    <n v="4425"/>
    <s v="L"/>
    <s v="MAT"/>
    <n v="107"/>
    <m/>
    <n v="1"/>
    <s v="Patterns and Perspective-EC"/>
    <n v="3"/>
    <n v="3"/>
    <n v="3"/>
    <d v="1899-12-30T09:00:00"/>
    <d v="1899-12-30T11:30:00"/>
    <m/>
    <s v="MTWTHF"/>
    <x v="6"/>
    <n v="280"/>
    <s v="Kohlhaas, A"/>
    <m/>
    <m/>
    <m/>
    <m/>
    <s v="x"/>
    <s v="x"/>
    <s v="x"/>
    <s v="x"/>
    <s v="x"/>
    <m/>
    <m/>
    <s v="EC"/>
    <s v="FEV"/>
    <s v="2021-22"/>
    <m/>
  </r>
  <r>
    <n v="26"/>
    <n v="25"/>
    <n v="29"/>
    <s v="Y"/>
    <n v="4426"/>
    <s v="L"/>
    <s v="MAT"/>
    <n v="110"/>
    <m/>
    <n v="1"/>
    <s v="CBL:Math for K-8 Teachers I"/>
    <n v="4"/>
    <n v="4"/>
    <n v="4"/>
    <d v="1899-12-30T08:00:00"/>
    <d v="1899-12-30T15:30:00"/>
    <s v="pm"/>
    <s v="MTWTHF"/>
    <x v="6"/>
    <n v="250"/>
    <s v="Keller, R"/>
    <m/>
    <m/>
    <m/>
    <m/>
    <s v="x"/>
    <s v="x"/>
    <s v="x"/>
    <s v="x"/>
    <s v="x"/>
    <m/>
    <m/>
    <m/>
    <m/>
    <s v="2021-22"/>
    <m/>
  </r>
  <r>
    <n v="27"/>
    <n v="25"/>
    <n v="21"/>
    <m/>
    <n v="4054"/>
    <s v="L"/>
    <s v="MUS"/>
    <n v="100"/>
    <m/>
    <n v="1"/>
    <s v="Soundscapes"/>
    <n v="3"/>
    <n v="3"/>
    <n v="3"/>
    <d v="1899-12-30T10:00:00"/>
    <d v="1899-12-30T14:00:00"/>
    <s v="pm"/>
    <s v="MTWTHF"/>
    <x v="9"/>
    <n v="115"/>
    <s v="Tyler, L"/>
    <m/>
    <m/>
    <m/>
    <m/>
    <s v="x"/>
    <s v="x"/>
    <s v="x"/>
    <s v="x"/>
    <s v="x"/>
    <m/>
    <m/>
    <m/>
    <m/>
    <s v="2021-22"/>
    <m/>
  </r>
  <r>
    <n v="28"/>
    <n v="0"/>
    <n v="9"/>
    <m/>
    <n v="4053"/>
    <s v="L"/>
    <s v="MUS"/>
    <n v="217"/>
    <m/>
    <n v="1"/>
    <s v="Jazz Experience-AA"/>
    <n v="3"/>
    <n v="3"/>
    <n v="3"/>
    <d v="1899-12-30T09:00:00"/>
    <d v="1899-12-30T16:00:00"/>
    <s v="pm"/>
    <s v="MTWTHF"/>
    <x v="9"/>
    <n v="111"/>
    <s v="Pohland, G"/>
    <m/>
    <m/>
    <m/>
    <m/>
    <s v="x"/>
    <s v="x"/>
    <s v="x"/>
    <s v="x"/>
    <s v="x"/>
    <m/>
    <m/>
    <s v="AA"/>
    <s v="AGE"/>
    <s v="2021-22"/>
    <m/>
  </r>
  <r>
    <n v="29"/>
    <n v="12"/>
    <n v="6"/>
    <m/>
    <n v="5006"/>
    <s v="L"/>
    <s v="NEU"/>
    <n v="391"/>
    <m/>
    <n v="1"/>
    <s v="Functional Neuroanatomy"/>
    <n v="4"/>
    <n v="4"/>
    <n v="4"/>
    <d v="1899-12-30T09:00:00"/>
    <d v="1899-12-30T16:00:00"/>
    <s v="pm"/>
    <s v="MTWTHF"/>
    <x v="6"/>
    <n v="360"/>
    <s v="Cassella, S"/>
    <m/>
    <m/>
    <m/>
    <m/>
    <s v="x"/>
    <s v="x"/>
    <s v="x"/>
    <s v="x"/>
    <s v="x"/>
    <m/>
    <m/>
    <m/>
    <m/>
    <s v="2021-22"/>
    <m/>
  </r>
  <r>
    <n v="30"/>
    <n v="24"/>
    <n v="24"/>
    <m/>
    <n v="4871"/>
    <s v="L"/>
    <s v="PHI"/>
    <n v="111"/>
    <m/>
    <n v="1"/>
    <s v="Intro to Philosophy:J-Term-EC"/>
    <n v="3"/>
    <n v="3"/>
    <n v="3"/>
    <d v="1899-12-30T09:30:00"/>
    <d v="1899-12-30T11:30:00"/>
    <m/>
    <s v="MTWTHF"/>
    <x v="7"/>
    <n v="101"/>
    <s v="Lammer-Heindel, C"/>
    <m/>
    <m/>
    <m/>
    <m/>
    <s v="x"/>
    <s v="x"/>
    <s v="x"/>
    <s v="x"/>
    <s v="x"/>
    <m/>
    <m/>
    <s v="EC"/>
    <s v="FEV"/>
    <s v="2021-22"/>
    <m/>
  </r>
  <r>
    <n v="31"/>
    <n v="15"/>
    <n v="18"/>
    <s v="Y"/>
    <n v="5252"/>
    <s v="L"/>
    <s v="PHY"/>
    <n v="208"/>
    <m/>
    <n v="1"/>
    <s v="Astronomy-AH"/>
    <n v="4"/>
    <n v="4"/>
    <n v="4"/>
    <d v="1899-12-30T09:00:00"/>
    <d v="1899-12-30T12:00:00"/>
    <s v="pm"/>
    <s v="MTWTHF"/>
    <x v="4"/>
    <n v="242"/>
    <s v="Thompson, K"/>
    <m/>
    <m/>
    <m/>
    <m/>
    <s v="x"/>
    <s v="x"/>
    <s v="x"/>
    <s v="x"/>
    <s v="x"/>
    <m/>
    <m/>
    <s v="AH"/>
    <s v="AGE"/>
    <s v="2021-22"/>
    <m/>
  </r>
  <r>
    <n v="32"/>
    <n v="25"/>
    <n v="26"/>
    <s v="Y"/>
    <n v="4696"/>
    <s v="L"/>
    <s v="PSY"/>
    <n v="131"/>
    <m/>
    <n v="1"/>
    <s v="Psychology of Stress"/>
    <n v="3"/>
    <n v="3"/>
    <n v="3"/>
    <d v="1899-12-30T09:00:00"/>
    <d v="1899-12-30T12:00:00"/>
    <s v="pm"/>
    <s v="MTWTHF"/>
    <x v="6"/>
    <n v="70"/>
    <s v="Bartgis, L"/>
    <m/>
    <m/>
    <m/>
    <m/>
    <s v="x"/>
    <s v="x"/>
    <s v="x"/>
    <s v="x"/>
    <s v="x"/>
    <m/>
    <m/>
    <m/>
    <m/>
    <s v="2021-22"/>
    <m/>
  </r>
  <r>
    <n v="33"/>
    <n v="25"/>
    <n v="25"/>
    <s v="Y"/>
    <n v="5005"/>
    <s v="L"/>
    <s v="PSY"/>
    <n v="131"/>
    <m/>
    <n v="2"/>
    <s v="Psychology of Stress"/>
    <n v="3"/>
    <n v="3"/>
    <n v="3"/>
    <d v="1899-12-30T10:00:00"/>
    <d v="1899-12-30T12:00:00"/>
    <s v="pm"/>
    <s v="MTWTHF"/>
    <x v="6"/>
    <n v="270"/>
    <s v="Kurczek, J"/>
    <m/>
    <m/>
    <m/>
    <m/>
    <s v="x"/>
    <s v="x"/>
    <s v="x"/>
    <s v="x"/>
    <s v="x"/>
    <m/>
    <m/>
    <m/>
    <m/>
    <s v="2021-22"/>
    <m/>
  </r>
  <r>
    <n v="34"/>
    <n v="0"/>
    <n v="26"/>
    <m/>
    <n v="4874"/>
    <s v="L"/>
    <s v="RST"/>
    <n v="258"/>
    <m/>
    <n v="1"/>
    <s v="Comm. for Communion-AC"/>
    <n v="3"/>
    <n v="3"/>
    <n v="3"/>
    <m/>
    <m/>
    <m/>
    <s v="ARR"/>
    <x v="10"/>
    <s v="OFC"/>
    <s v="Osheim, A"/>
    <m/>
    <m/>
    <m/>
    <m/>
    <m/>
    <m/>
    <m/>
    <m/>
    <m/>
    <s v="x"/>
    <m/>
    <m/>
    <m/>
    <s v="2021-22"/>
    <m/>
  </r>
  <r>
    <n v="35"/>
    <n v="14"/>
    <n v="14"/>
    <m/>
    <n v="4875"/>
    <s v="L"/>
    <s v="RST"/>
    <n v="262"/>
    <m/>
    <n v="1"/>
    <s v="CBL:Eucharist: Banq. of Just."/>
    <n v="3"/>
    <n v="3"/>
    <n v="3"/>
    <d v="1899-12-30T08:00:00"/>
    <d v="1899-12-30T17:00:00"/>
    <s v="pm"/>
    <s v="MTWTHF"/>
    <x v="11"/>
    <n v="102"/>
    <s v="Pitt, D"/>
    <m/>
    <m/>
    <m/>
    <m/>
    <s v="x"/>
    <s v="x"/>
    <s v="x"/>
    <s v="x"/>
    <s v="x"/>
    <m/>
    <m/>
    <m/>
    <m/>
    <s v="2021-22"/>
    <m/>
  </r>
  <r>
    <n v="36"/>
    <n v="25"/>
    <n v="23"/>
    <m/>
    <n v="4700"/>
    <s v="L"/>
    <s v="SCW"/>
    <n v="130"/>
    <m/>
    <n v="1"/>
    <s v="Intro Social Welfare-EI"/>
    <n v="3"/>
    <n v="3"/>
    <n v="3"/>
    <d v="1899-12-30T09:00:00"/>
    <d v="1899-12-30T12:00:00"/>
    <s v="pm"/>
    <s v="MTWTHF"/>
    <x v="6"/>
    <n v="350"/>
    <s v="Reynolds, A"/>
    <m/>
    <m/>
    <m/>
    <m/>
    <s v="x"/>
    <s v="x"/>
    <s v="x"/>
    <s v="x"/>
    <s v="x"/>
    <m/>
    <m/>
    <s v="EI"/>
    <s v="FEV"/>
    <s v="2021-22"/>
    <m/>
  </r>
  <r>
    <n v="37"/>
    <n v="20"/>
    <n v="11"/>
    <m/>
    <n v="5253"/>
    <s v="L"/>
    <s v="SCW"/>
    <n v="395"/>
    <m/>
    <n v="1"/>
    <s v="Global Social Work W/ Refugees"/>
    <n v="3"/>
    <n v="3"/>
    <n v="3"/>
    <m/>
    <m/>
    <m/>
    <s v="ARR"/>
    <x v="1"/>
    <s v="ARR"/>
    <s v="Fett, N"/>
    <m/>
    <m/>
    <m/>
    <m/>
    <m/>
    <m/>
    <m/>
    <m/>
    <m/>
    <s v="x"/>
    <m/>
    <m/>
    <m/>
    <s v="2021-22"/>
    <m/>
  </r>
  <r>
    <n v="38"/>
    <n v="0"/>
    <n v="27"/>
    <m/>
    <n v="4276"/>
    <s v="L"/>
    <s v="SMG"/>
    <n v="345"/>
    <m/>
    <n v="1"/>
    <s v="Sport Facility &amp; Event Mangmnt"/>
    <n v="3"/>
    <n v="3"/>
    <n v="3"/>
    <d v="1899-12-30T09:00:00"/>
    <d v="1899-12-30T12:00:00"/>
    <s v="pm"/>
    <s v="MTWTHF"/>
    <x v="0"/>
    <n v="333"/>
    <s v="Marx Scheuerell, A"/>
    <m/>
    <m/>
    <m/>
    <m/>
    <s v="x"/>
    <s v="x"/>
    <s v="x"/>
    <s v="x"/>
    <s v="x"/>
    <m/>
    <m/>
    <m/>
    <m/>
    <s v="2021-22"/>
    <m/>
  </r>
  <r>
    <n v="39"/>
    <n v="0"/>
    <n v="12"/>
    <m/>
    <n v="5264"/>
    <s v="L"/>
    <s v="SPA"/>
    <n v="395"/>
    <m/>
    <n v="1"/>
    <s v="Urban Space in CDMX"/>
    <n v="3"/>
    <n v="3"/>
    <n v="3"/>
    <d v="1899-12-30T09:00:00"/>
    <d v="1899-12-30T15:00:00"/>
    <s v="pm"/>
    <s v="MTWTHF"/>
    <x v="7"/>
    <n v="124"/>
    <s v="McCarthy-Gilmore, K"/>
    <m/>
    <m/>
    <m/>
    <m/>
    <s v="x"/>
    <s v="x"/>
    <s v="x"/>
    <s v="x"/>
    <s v="x"/>
    <m/>
    <m/>
    <m/>
    <m/>
    <s v="2021-2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9E57022-2D39-4CC0-A844-CAC694673087}" name="PivotTable3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16" firstHeaderRow="1" firstDataRow="1" firstDataCol="1"/>
  <pivotFields count="36">
    <pivotField dataField="1"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3">
        <item x="2"/>
        <item x="1"/>
        <item x="3"/>
        <item x="6"/>
        <item x="5"/>
        <item x="0"/>
        <item x="10"/>
        <item x="8"/>
        <item x="4"/>
        <item x="11"/>
        <item x="9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8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Count of Num" fld="0" subtotal="count" baseField="18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"/>
  <sheetViews>
    <sheetView workbookViewId="0">
      <pane ySplit="5" topLeftCell="A12" activePane="bottomLeft" state="frozen"/>
      <selection activeCell="A3" sqref="A3"/>
      <selection pane="bottomLeft" activeCell="A3" sqref="A3"/>
    </sheetView>
  </sheetViews>
  <sheetFormatPr defaultRowHeight="13" x14ac:dyDescent="0.3"/>
  <cols>
    <col min="1" max="1" width="10.296875" bestFit="1" customWidth="1"/>
    <col min="2" max="2" width="87.296875" bestFit="1" customWidth="1"/>
  </cols>
  <sheetData>
    <row r="1" spans="1:3" x14ac:dyDescent="0.3">
      <c r="A1" s="7" t="s">
        <v>127</v>
      </c>
      <c r="B1" t="s">
        <v>190</v>
      </c>
    </row>
    <row r="2" spans="1:3" x14ac:dyDescent="0.3">
      <c r="A2" s="7" t="s">
        <v>128</v>
      </c>
      <c r="B2" s="8">
        <v>44565</v>
      </c>
    </row>
    <row r="3" spans="1:3" x14ac:dyDescent="0.3">
      <c r="A3" s="7" t="s">
        <v>129</v>
      </c>
      <c r="B3" s="8">
        <f ca="1">TODAY()</f>
        <v>44572</v>
      </c>
    </row>
    <row r="5" spans="1:3" x14ac:dyDescent="0.3">
      <c r="A5" s="7" t="s">
        <v>130</v>
      </c>
      <c r="B5" s="7" t="s">
        <v>131</v>
      </c>
    </row>
    <row r="6" spans="1:3" x14ac:dyDescent="0.3">
      <c r="A6" s="1">
        <v>1</v>
      </c>
      <c r="B6" s="1" t="s">
        <v>132</v>
      </c>
    </row>
    <row r="7" spans="1:3" x14ac:dyDescent="0.3">
      <c r="A7" s="1">
        <v>2</v>
      </c>
      <c r="B7" s="1" t="s">
        <v>133</v>
      </c>
    </row>
    <row r="8" spans="1:3" x14ac:dyDescent="0.3">
      <c r="A8" s="1">
        <v>3</v>
      </c>
      <c r="B8" s="1" t="s">
        <v>134</v>
      </c>
    </row>
    <row r="9" spans="1:3" x14ac:dyDescent="0.3">
      <c r="A9" s="1">
        <v>4</v>
      </c>
      <c r="B9" s="1" t="s">
        <v>135</v>
      </c>
    </row>
    <row r="10" spans="1:3" x14ac:dyDescent="0.3">
      <c r="A10" s="1"/>
      <c r="B10" s="1" t="s">
        <v>136</v>
      </c>
      <c r="C10" t="s">
        <v>191</v>
      </c>
    </row>
    <row r="11" spans="1:3" x14ac:dyDescent="0.3">
      <c r="A11" s="1"/>
      <c r="B11" s="1" t="s">
        <v>137</v>
      </c>
      <c r="C11" t="s">
        <v>192</v>
      </c>
    </row>
    <row r="12" spans="1:3" x14ac:dyDescent="0.3">
      <c r="A12" s="1">
        <v>5</v>
      </c>
      <c r="B12" s="1" t="s">
        <v>138</v>
      </c>
      <c r="C12">
        <v>39</v>
      </c>
    </row>
    <row r="13" spans="1:3" x14ac:dyDescent="0.3">
      <c r="A13" s="1">
        <v>6</v>
      </c>
      <c r="B13" s="1" t="s">
        <v>139</v>
      </c>
      <c r="C13">
        <v>12</v>
      </c>
    </row>
    <row r="14" spans="1:3" x14ac:dyDescent="0.3">
      <c r="A14" s="1">
        <v>7</v>
      </c>
      <c r="B14" s="1" t="s">
        <v>140</v>
      </c>
      <c r="C14" s="11">
        <f>12/39</f>
        <v>0.30769230769230771</v>
      </c>
    </row>
    <row r="15" spans="1:3" x14ac:dyDescent="0.3">
      <c r="A15" s="1">
        <v>8</v>
      </c>
      <c r="B15" s="1" t="s">
        <v>141</v>
      </c>
      <c r="C15" s="12">
        <v>2</v>
      </c>
    </row>
    <row r="16" spans="1:3" x14ac:dyDescent="0.3">
      <c r="A16" s="1">
        <v>9</v>
      </c>
      <c r="B16" s="1" t="s">
        <v>142</v>
      </c>
      <c r="C16">
        <v>26</v>
      </c>
    </row>
    <row r="17" spans="1:3" x14ac:dyDescent="0.3">
      <c r="A17" s="1">
        <v>10</v>
      </c>
      <c r="B17" s="1" t="s">
        <v>143</v>
      </c>
      <c r="C17">
        <v>39</v>
      </c>
    </row>
    <row r="18" spans="1:3" x14ac:dyDescent="0.3">
      <c r="A18" s="1">
        <v>11</v>
      </c>
      <c r="B18" s="1" t="s">
        <v>183</v>
      </c>
      <c r="C18">
        <v>0</v>
      </c>
    </row>
    <row r="19" spans="1:3" x14ac:dyDescent="0.3">
      <c r="A19" s="1">
        <v>12</v>
      </c>
      <c r="B19" s="1" t="s">
        <v>184</v>
      </c>
      <c r="C19" t="s">
        <v>197</v>
      </c>
    </row>
    <row r="20" spans="1:3" x14ac:dyDescent="0.3">
      <c r="A20" s="1">
        <v>13</v>
      </c>
      <c r="B20" s="1" t="s">
        <v>185</v>
      </c>
      <c r="C20">
        <v>38</v>
      </c>
    </row>
    <row r="21" spans="1:3" x14ac:dyDescent="0.3">
      <c r="A21" s="1">
        <v>14</v>
      </c>
      <c r="B21" s="1" t="s">
        <v>144</v>
      </c>
    </row>
    <row r="22" spans="1:3" x14ac:dyDescent="0.3">
      <c r="A22" s="1">
        <v>15</v>
      </c>
      <c r="B22" s="1" t="s">
        <v>145</v>
      </c>
    </row>
    <row r="23" spans="1:3" x14ac:dyDescent="0.3">
      <c r="A23" s="1">
        <v>16</v>
      </c>
      <c r="B23" s="1" t="s">
        <v>146</v>
      </c>
    </row>
    <row r="24" spans="1:3" x14ac:dyDescent="0.3">
      <c r="A24" s="1">
        <v>17</v>
      </c>
      <c r="B24" s="1" t="s">
        <v>147</v>
      </c>
    </row>
    <row r="25" spans="1:3" x14ac:dyDescent="0.3">
      <c r="A25" s="1">
        <v>18</v>
      </c>
      <c r="B25" s="1" t="s">
        <v>148</v>
      </c>
    </row>
    <row r="26" spans="1:3" x14ac:dyDescent="0.3">
      <c r="A26" s="1">
        <v>19</v>
      </c>
      <c r="B26" s="1" t="s">
        <v>149</v>
      </c>
    </row>
    <row r="27" spans="1:3" x14ac:dyDescent="0.3">
      <c r="A27" s="1">
        <v>20</v>
      </c>
      <c r="B27" s="1" t="s">
        <v>150</v>
      </c>
    </row>
  </sheetData>
  <pageMargins left="0.45" right="0.45" top="0.75" bottom="0.75" header="0.3" footer="0.3"/>
  <pageSetup orientation="portrait" r:id="rId1"/>
  <headerFooter>
    <oddHeader>&amp;LNicolas Garcia&amp;CCIT 110 Principles of CIT - Spring 2022&amp;RDate Printed: &amp;D</oddHeader>
    <oddFooter>&amp;LFile: &amp;F&amp;CPage: &amp;P of &amp;N&amp;RSheet: 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F51CB-17F6-4B12-B179-3F8E72F1D70E}">
  <dimension ref="A3:B16"/>
  <sheetViews>
    <sheetView workbookViewId="0">
      <selection activeCell="A3" sqref="A3"/>
    </sheetView>
  </sheetViews>
  <sheetFormatPr defaultRowHeight="13" x14ac:dyDescent="0.3"/>
  <cols>
    <col min="1" max="1" width="12.796875" bestFit="1" customWidth="1"/>
    <col min="2" max="2" width="12.69921875" bestFit="1" customWidth="1"/>
  </cols>
  <sheetData>
    <row r="3" spans="1:2" x14ac:dyDescent="0.3">
      <c r="A3" s="13" t="s">
        <v>194</v>
      </c>
      <c r="B3" t="s">
        <v>196</v>
      </c>
    </row>
    <row r="4" spans="1:2" x14ac:dyDescent="0.3">
      <c r="A4" s="14" t="s">
        <v>12</v>
      </c>
      <c r="B4" s="15">
        <v>2</v>
      </c>
    </row>
    <row r="5" spans="1:2" x14ac:dyDescent="0.3">
      <c r="A5" s="14" t="s">
        <v>14</v>
      </c>
      <c r="B5" s="15">
        <v>3</v>
      </c>
    </row>
    <row r="6" spans="1:2" x14ac:dyDescent="0.3">
      <c r="A6" s="14" t="s">
        <v>15</v>
      </c>
      <c r="B6" s="15">
        <v>1</v>
      </c>
    </row>
    <row r="7" spans="1:2" x14ac:dyDescent="0.3">
      <c r="A7" s="14" t="s">
        <v>22</v>
      </c>
      <c r="B7" s="15">
        <v>7</v>
      </c>
    </row>
    <row r="8" spans="1:2" x14ac:dyDescent="0.3">
      <c r="A8" s="14" t="s">
        <v>35</v>
      </c>
      <c r="B8" s="15">
        <v>8</v>
      </c>
    </row>
    <row r="9" spans="1:2" x14ac:dyDescent="0.3">
      <c r="A9" s="14" t="s">
        <v>4</v>
      </c>
      <c r="B9" s="15">
        <v>3</v>
      </c>
    </row>
    <row r="10" spans="1:2" x14ac:dyDescent="0.3">
      <c r="A10" s="14" t="s">
        <v>51</v>
      </c>
      <c r="B10" s="15">
        <v>1</v>
      </c>
    </row>
    <row r="11" spans="1:2" x14ac:dyDescent="0.3">
      <c r="A11" s="14" t="s">
        <v>28</v>
      </c>
      <c r="B11" s="15">
        <v>1</v>
      </c>
    </row>
    <row r="12" spans="1:2" x14ac:dyDescent="0.3">
      <c r="A12" s="14" t="s">
        <v>19</v>
      </c>
      <c r="B12" s="15">
        <v>5</v>
      </c>
    </row>
    <row r="13" spans="1:2" x14ac:dyDescent="0.3">
      <c r="A13" s="14" t="s">
        <v>86</v>
      </c>
      <c r="B13" s="15">
        <v>1</v>
      </c>
    </row>
    <row r="14" spans="1:2" x14ac:dyDescent="0.3">
      <c r="A14" s="14" t="s">
        <v>72</v>
      </c>
      <c r="B14" s="15">
        <v>2</v>
      </c>
    </row>
    <row r="15" spans="1:2" x14ac:dyDescent="0.3">
      <c r="A15" s="14" t="s">
        <v>45</v>
      </c>
      <c r="B15" s="15">
        <v>5</v>
      </c>
    </row>
    <row r="16" spans="1:2" x14ac:dyDescent="0.3">
      <c r="A16" s="14" t="s">
        <v>195</v>
      </c>
      <c r="B16" s="15">
        <v>39</v>
      </c>
    </row>
  </sheetData>
  <pageMargins left="0.45" right="0.45" top="0.75" bottom="0.75" header="0.3" footer="0.3"/>
  <pageSetup orientation="portrait" r:id="rId2"/>
  <headerFooter>
    <oddHeader>&amp;LNicolas Garcia&amp;CCIT 110 Principles of CIT - Spring 2022&amp;RDate Printed: &amp;D</oddHeader>
    <oddFooter>&amp;LFile: &amp;F&amp;CPage: &amp;P of &amp;N&amp;RSheet: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422"/>
  <sheetViews>
    <sheetView tabSelected="1" workbookViewId="0">
      <pane ySplit="3" topLeftCell="A4" activePane="bottomLeft" state="frozen"/>
      <selection activeCell="A3" sqref="A3"/>
      <selection pane="bottomLeft" activeCell="O5" sqref="O5"/>
    </sheetView>
  </sheetViews>
  <sheetFormatPr defaultRowHeight="13" x14ac:dyDescent="0.3"/>
  <cols>
    <col min="1" max="1" width="4" bestFit="1" customWidth="1"/>
    <col min="2" max="2" width="3.59765625" bestFit="1" customWidth="1"/>
    <col min="3" max="3" width="3" bestFit="1" customWidth="1"/>
    <col min="4" max="4" width="4" bestFit="1" customWidth="1"/>
    <col min="5" max="5" width="3.8984375" bestFit="1" customWidth="1"/>
    <col min="6" max="6" width="3.69921875" bestFit="1" customWidth="1"/>
    <col min="7" max="7" width="4" bestFit="1" customWidth="1"/>
    <col min="8" max="8" width="3.5" bestFit="1" customWidth="1"/>
    <col min="9" max="9" width="2.69921875" bestFit="1" customWidth="1"/>
    <col min="10" max="10" width="3.59765625" bestFit="1" customWidth="1"/>
    <col min="11" max="11" width="23.5" bestFit="1" customWidth="1"/>
    <col min="12" max="12" width="6.8984375" bestFit="1" customWidth="1"/>
    <col min="13" max="13" width="7.09765625" bestFit="1" customWidth="1"/>
    <col min="14" max="14" width="6.796875" bestFit="1" customWidth="1"/>
    <col min="15" max="16" width="6.8984375" bestFit="1" customWidth="1"/>
    <col min="17" max="17" width="5.59765625" bestFit="1" customWidth="1"/>
    <col min="18" max="18" width="6.69921875" bestFit="1" customWidth="1"/>
    <col min="19" max="20" width="4.69921875" bestFit="1" customWidth="1"/>
    <col min="21" max="21" width="14.19921875" bestFit="1" customWidth="1"/>
    <col min="22" max="22" width="5.796875" bestFit="1" customWidth="1"/>
    <col min="23" max="23" width="5.3984375" bestFit="1" customWidth="1"/>
    <col min="24" max="24" width="4" bestFit="1" customWidth="1"/>
    <col min="25" max="25" width="3.59765625" bestFit="1" customWidth="1"/>
    <col min="26" max="26" width="2.09765625" bestFit="1" customWidth="1"/>
    <col min="27" max="27" width="1.5" bestFit="1" customWidth="1"/>
    <col min="28" max="28" width="2.19921875" bestFit="1" customWidth="1"/>
    <col min="29" max="29" width="2.5" bestFit="1" customWidth="1"/>
    <col min="30" max="30" width="1.3984375" bestFit="1" customWidth="1"/>
    <col min="31" max="31" width="3.5" bestFit="1" customWidth="1"/>
    <col min="32" max="32" width="7.59765625" bestFit="1" customWidth="1"/>
    <col min="33" max="33" width="6.296875" bestFit="1" customWidth="1"/>
    <col min="34" max="34" width="3.59765625" bestFit="1" customWidth="1"/>
    <col min="35" max="35" width="6" bestFit="1" customWidth="1"/>
  </cols>
  <sheetData>
    <row r="1" spans="1:47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7">
        <v>0.9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1:47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7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3" spans="1:47" x14ac:dyDescent="0.3">
      <c r="A3" s="10" t="s">
        <v>99</v>
      </c>
      <c r="B3" s="10" t="s">
        <v>100</v>
      </c>
      <c r="C3" s="10" t="s">
        <v>98</v>
      </c>
      <c r="D3" s="10" t="s">
        <v>97</v>
      </c>
      <c r="E3" s="10" t="s">
        <v>0</v>
      </c>
      <c r="F3" s="10" t="s">
        <v>101</v>
      </c>
      <c r="G3" s="10" t="s">
        <v>94</v>
      </c>
      <c r="H3" s="10" t="s">
        <v>102</v>
      </c>
      <c r="I3" s="10" t="s">
        <v>103</v>
      </c>
      <c r="J3" s="10" t="s">
        <v>106</v>
      </c>
      <c r="K3" s="10" t="s">
        <v>1</v>
      </c>
      <c r="L3" s="10" t="s">
        <v>105</v>
      </c>
      <c r="M3" s="10" t="s">
        <v>107</v>
      </c>
      <c r="N3" s="10" t="s">
        <v>186</v>
      </c>
      <c r="O3" s="10" t="s">
        <v>95</v>
      </c>
      <c r="P3" s="10" t="s">
        <v>96</v>
      </c>
      <c r="Q3" s="10" t="s">
        <v>108</v>
      </c>
      <c r="R3" s="10" t="s">
        <v>109</v>
      </c>
      <c r="S3" s="10" t="s">
        <v>110</v>
      </c>
      <c r="T3" s="10" t="s">
        <v>111</v>
      </c>
      <c r="U3" s="10" t="s">
        <v>112</v>
      </c>
      <c r="V3" s="10" t="s">
        <v>113</v>
      </c>
      <c r="W3" s="17" t="s">
        <v>114</v>
      </c>
      <c r="X3" s="10" t="s">
        <v>115</v>
      </c>
      <c r="Y3" s="10" t="s">
        <v>116</v>
      </c>
      <c r="Z3" s="10" t="s">
        <v>11</v>
      </c>
      <c r="AA3" s="10" t="s">
        <v>2</v>
      </c>
      <c r="AB3" s="10" t="s">
        <v>21</v>
      </c>
      <c r="AC3" s="10" t="s">
        <v>20</v>
      </c>
      <c r="AD3" s="10" t="s">
        <v>85</v>
      </c>
      <c r="AE3" s="10" t="s">
        <v>14</v>
      </c>
      <c r="AF3" s="10" t="s">
        <v>117</v>
      </c>
      <c r="AG3" s="10" t="s">
        <v>118</v>
      </c>
      <c r="AH3" s="10" t="s">
        <v>123</v>
      </c>
      <c r="AI3" s="10" t="s">
        <v>124</v>
      </c>
      <c r="AJ3" s="10" t="s">
        <v>193</v>
      </c>
      <c r="AK3" s="5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:47" x14ac:dyDescent="0.3">
      <c r="A4" s="2">
        <v>1</v>
      </c>
      <c r="B4" s="1">
        <v>15</v>
      </c>
      <c r="C4" s="1">
        <v>15</v>
      </c>
      <c r="D4" s="3"/>
      <c r="E4" s="1">
        <v>4271</v>
      </c>
      <c r="F4" s="1" t="s">
        <v>104</v>
      </c>
      <c r="G4" s="1" t="s">
        <v>3</v>
      </c>
      <c r="H4" s="1">
        <v>360</v>
      </c>
      <c r="I4" s="1"/>
      <c r="J4" s="1">
        <v>1</v>
      </c>
      <c r="K4" s="1" t="s">
        <v>151</v>
      </c>
      <c r="L4" s="1">
        <v>3</v>
      </c>
      <c r="M4" s="1">
        <v>3</v>
      </c>
      <c r="N4" s="1">
        <f t="shared" ref="N4:N42" si="0">AVERAGE(L4:M4)</f>
        <v>3</v>
      </c>
      <c r="O4" s="9">
        <v>0.375</v>
      </c>
      <c r="P4" s="9">
        <v>0.5</v>
      </c>
      <c r="Q4" s="1" t="s">
        <v>7</v>
      </c>
      <c r="R4" s="1" t="s">
        <v>43</v>
      </c>
      <c r="S4" s="1" t="s">
        <v>4</v>
      </c>
      <c r="T4" s="1">
        <v>334</v>
      </c>
      <c r="U4" s="1" t="s">
        <v>8</v>
      </c>
      <c r="V4" s="1"/>
      <c r="W4" s="17"/>
      <c r="X4" s="1"/>
      <c r="Y4" s="1"/>
      <c r="Z4" s="1" t="s">
        <v>187</v>
      </c>
      <c r="AA4" s="1" t="s">
        <v>187</v>
      </c>
      <c r="AB4" s="1" t="s">
        <v>187</v>
      </c>
      <c r="AC4" s="1" t="s">
        <v>187</v>
      </c>
      <c r="AD4" s="1" t="s">
        <v>187</v>
      </c>
      <c r="AE4" s="1"/>
      <c r="AF4" s="1"/>
      <c r="AG4" s="1"/>
      <c r="AH4" s="1"/>
      <c r="AI4" s="1" t="s">
        <v>189</v>
      </c>
      <c r="AJ4" s="1"/>
      <c r="AK4" s="1"/>
    </row>
    <row r="5" spans="1:47" x14ac:dyDescent="0.3">
      <c r="A5" s="2">
        <v>2</v>
      </c>
      <c r="B5" s="1">
        <v>0</v>
      </c>
      <c r="C5" s="1">
        <v>1</v>
      </c>
      <c r="D5" s="3"/>
      <c r="E5" s="1">
        <v>5265</v>
      </c>
      <c r="F5" s="1" t="s">
        <v>104</v>
      </c>
      <c r="G5" s="1" t="s">
        <v>3</v>
      </c>
      <c r="H5" s="1">
        <v>394</v>
      </c>
      <c r="I5" s="1"/>
      <c r="J5" s="1">
        <v>1</v>
      </c>
      <c r="K5" s="1" t="s">
        <v>152</v>
      </c>
      <c r="L5" s="1">
        <v>1</v>
      </c>
      <c r="M5" s="1">
        <v>12</v>
      </c>
      <c r="N5" s="1">
        <f t="shared" si="0"/>
        <v>6.5</v>
      </c>
      <c r="O5" s="9"/>
      <c r="P5" s="9"/>
      <c r="Q5" s="1"/>
      <c r="R5" s="1" t="s">
        <v>14</v>
      </c>
      <c r="S5" s="1" t="s">
        <v>14</v>
      </c>
      <c r="T5" s="1" t="s">
        <v>14</v>
      </c>
      <c r="U5" s="1" t="s">
        <v>5</v>
      </c>
      <c r="V5" s="1"/>
      <c r="W5" s="17"/>
      <c r="X5" s="1"/>
      <c r="Y5" s="1"/>
      <c r="Z5" s="1"/>
      <c r="AA5" s="1"/>
      <c r="AB5" s="1"/>
      <c r="AC5" s="1"/>
      <c r="AD5" s="1"/>
      <c r="AE5" s="1" t="s">
        <v>187</v>
      </c>
      <c r="AF5" s="1"/>
      <c r="AG5" s="1"/>
      <c r="AH5" s="1"/>
      <c r="AI5" s="1" t="s">
        <v>189</v>
      </c>
      <c r="AJ5" s="1"/>
      <c r="AK5" s="1"/>
    </row>
    <row r="6" spans="1:47" x14ac:dyDescent="0.3">
      <c r="A6" s="2">
        <v>3</v>
      </c>
      <c r="B6" s="1">
        <v>9</v>
      </c>
      <c r="C6" s="1">
        <v>4</v>
      </c>
      <c r="D6" s="3"/>
      <c r="E6" s="1">
        <v>5071</v>
      </c>
      <c r="F6" s="1" t="s">
        <v>104</v>
      </c>
      <c r="G6" s="1" t="s">
        <v>10</v>
      </c>
      <c r="H6" s="1">
        <v>250</v>
      </c>
      <c r="I6" s="1"/>
      <c r="J6" s="1">
        <v>1</v>
      </c>
      <c r="K6" s="1" t="s">
        <v>153</v>
      </c>
      <c r="L6" s="1">
        <v>3</v>
      </c>
      <c r="M6" s="1">
        <v>3</v>
      </c>
      <c r="N6" s="1">
        <f t="shared" si="0"/>
        <v>3</v>
      </c>
      <c r="O6" s="9">
        <v>0.375</v>
      </c>
      <c r="P6" s="9">
        <v>0.58333333333333337</v>
      </c>
      <c r="Q6" s="1" t="s">
        <v>7</v>
      </c>
      <c r="R6" s="1" t="s">
        <v>43</v>
      </c>
      <c r="S6" s="1" t="s">
        <v>12</v>
      </c>
      <c r="T6" s="1">
        <v>102</v>
      </c>
      <c r="U6" s="1" t="s">
        <v>13</v>
      </c>
      <c r="V6" s="1"/>
      <c r="W6" s="17"/>
      <c r="X6" s="1"/>
      <c r="Y6" s="1"/>
      <c r="Z6" s="1" t="s">
        <v>187</v>
      </c>
      <c r="AA6" s="1" t="s">
        <v>187</v>
      </c>
      <c r="AB6" s="1" t="s">
        <v>187</v>
      </c>
      <c r="AC6" s="1" t="s">
        <v>187</v>
      </c>
      <c r="AD6" s="1" t="s">
        <v>187</v>
      </c>
      <c r="AE6" s="1"/>
      <c r="AF6" s="1"/>
      <c r="AG6" s="1"/>
      <c r="AH6" s="1"/>
      <c r="AI6" s="1" t="s">
        <v>189</v>
      </c>
      <c r="AJ6" s="1"/>
      <c r="AK6" s="1"/>
    </row>
    <row r="7" spans="1:47" x14ac:dyDescent="0.3">
      <c r="A7" s="2">
        <v>4</v>
      </c>
      <c r="B7" s="1">
        <v>20</v>
      </c>
      <c r="C7" s="1">
        <v>17</v>
      </c>
      <c r="D7" s="3"/>
      <c r="E7" s="1">
        <v>4502</v>
      </c>
      <c r="F7" s="1" t="s">
        <v>104</v>
      </c>
      <c r="G7" s="1" t="s">
        <v>18</v>
      </c>
      <c r="H7" s="1">
        <v>205</v>
      </c>
      <c r="I7" s="1"/>
      <c r="J7" s="1">
        <v>1</v>
      </c>
      <c r="K7" s="1" t="s">
        <v>154</v>
      </c>
      <c r="L7" s="1">
        <v>3</v>
      </c>
      <c r="M7" s="1">
        <v>3</v>
      </c>
      <c r="N7" s="1">
        <f t="shared" si="0"/>
        <v>3</v>
      </c>
      <c r="O7" s="9">
        <v>0.375</v>
      </c>
      <c r="P7" s="9">
        <v>0.5</v>
      </c>
      <c r="Q7" s="1" t="s">
        <v>7</v>
      </c>
      <c r="R7" s="1" t="s">
        <v>43</v>
      </c>
      <c r="S7" s="1" t="s">
        <v>15</v>
      </c>
      <c r="T7" s="1">
        <v>206</v>
      </c>
      <c r="U7" s="1" t="s">
        <v>23</v>
      </c>
      <c r="V7" s="1"/>
      <c r="W7" s="17"/>
      <c r="X7" s="1"/>
      <c r="Y7" s="1"/>
      <c r="Z7" s="1" t="s">
        <v>187</v>
      </c>
      <c r="AA7" s="1" t="s">
        <v>187</v>
      </c>
      <c r="AB7" s="1" t="s">
        <v>187</v>
      </c>
      <c r="AC7" s="1" t="s">
        <v>187</v>
      </c>
      <c r="AD7" s="1" t="s">
        <v>187</v>
      </c>
      <c r="AE7" s="1"/>
      <c r="AF7" s="1"/>
      <c r="AG7" s="1"/>
      <c r="AH7" s="1"/>
      <c r="AI7" s="1" t="s">
        <v>189</v>
      </c>
      <c r="AJ7" s="1"/>
      <c r="AK7" s="1"/>
    </row>
    <row r="8" spans="1:47" x14ac:dyDescent="0.3">
      <c r="A8" s="2">
        <v>5</v>
      </c>
      <c r="B8" s="1">
        <v>25</v>
      </c>
      <c r="C8" s="1">
        <v>25</v>
      </c>
      <c r="D8" s="3" t="s">
        <v>6</v>
      </c>
      <c r="E8" s="1">
        <v>4273</v>
      </c>
      <c r="F8" s="1" t="s">
        <v>104</v>
      </c>
      <c r="G8" s="1" t="s">
        <v>25</v>
      </c>
      <c r="H8" s="1">
        <v>240</v>
      </c>
      <c r="I8" s="1"/>
      <c r="J8" s="1">
        <v>1</v>
      </c>
      <c r="K8" s="1" t="s">
        <v>26</v>
      </c>
      <c r="L8" s="1">
        <v>3</v>
      </c>
      <c r="M8" s="1">
        <v>3</v>
      </c>
      <c r="N8" s="1">
        <f t="shared" si="0"/>
        <v>3</v>
      </c>
      <c r="O8" s="9">
        <v>0.375</v>
      </c>
      <c r="P8" s="9">
        <v>0.5</v>
      </c>
      <c r="Q8" s="1" t="s">
        <v>7</v>
      </c>
      <c r="R8" s="1" t="s">
        <v>43</v>
      </c>
      <c r="S8" s="1" t="s">
        <v>4</v>
      </c>
      <c r="T8" s="1">
        <v>305</v>
      </c>
      <c r="U8" s="1" t="s">
        <v>27</v>
      </c>
      <c r="V8" s="1"/>
      <c r="W8" s="17"/>
      <c r="X8" s="1"/>
      <c r="Y8" s="1"/>
      <c r="Z8" s="1" t="s">
        <v>187</v>
      </c>
      <c r="AA8" s="1" t="s">
        <v>187</v>
      </c>
      <c r="AB8" s="1" t="s">
        <v>187</v>
      </c>
      <c r="AC8" s="1" t="s">
        <v>187</v>
      </c>
      <c r="AD8" s="1" t="s">
        <v>187</v>
      </c>
      <c r="AE8" s="1"/>
      <c r="AF8" s="1"/>
      <c r="AG8" s="1"/>
      <c r="AH8" s="1"/>
      <c r="AI8" s="1" t="s">
        <v>189</v>
      </c>
      <c r="AJ8" s="1"/>
      <c r="AK8" s="1"/>
    </row>
    <row r="9" spans="1:47" x14ac:dyDescent="0.3">
      <c r="A9" s="2">
        <v>6</v>
      </c>
      <c r="B9" s="1">
        <v>15</v>
      </c>
      <c r="C9" s="1">
        <v>9</v>
      </c>
      <c r="D9" s="3"/>
      <c r="E9" s="1">
        <v>4504</v>
      </c>
      <c r="F9" s="1" t="s">
        <v>104</v>
      </c>
      <c r="G9" s="1" t="s">
        <v>29</v>
      </c>
      <c r="H9" s="1">
        <v>200</v>
      </c>
      <c r="I9" s="1"/>
      <c r="J9" s="1">
        <v>1</v>
      </c>
      <c r="K9" s="1" t="s">
        <v>155</v>
      </c>
      <c r="L9" s="1">
        <v>3</v>
      </c>
      <c r="M9" s="1">
        <v>3</v>
      </c>
      <c r="N9" s="1">
        <f t="shared" si="0"/>
        <v>3</v>
      </c>
      <c r="O9" s="9">
        <v>0.35416666666666669</v>
      </c>
      <c r="P9" s="9">
        <v>0.5</v>
      </c>
      <c r="Q9" s="1" t="s">
        <v>7</v>
      </c>
      <c r="R9" s="1" t="s">
        <v>43</v>
      </c>
      <c r="S9" s="1" t="s">
        <v>19</v>
      </c>
      <c r="T9" s="1">
        <v>208</v>
      </c>
      <c r="U9" s="1" t="s">
        <v>30</v>
      </c>
      <c r="V9" s="1"/>
      <c r="W9" s="17"/>
      <c r="X9" s="1"/>
      <c r="Y9" s="1"/>
      <c r="Z9" s="1" t="s">
        <v>187</v>
      </c>
      <c r="AA9" s="1" t="s">
        <v>187</v>
      </c>
      <c r="AB9" s="1" t="s">
        <v>187</v>
      </c>
      <c r="AC9" s="1" t="s">
        <v>187</v>
      </c>
      <c r="AD9" s="1" t="s">
        <v>187</v>
      </c>
      <c r="AE9" s="1"/>
      <c r="AF9" s="1"/>
      <c r="AG9" s="1"/>
      <c r="AH9" s="1"/>
      <c r="AI9" s="1" t="s">
        <v>189</v>
      </c>
      <c r="AJ9" s="1"/>
      <c r="AK9" s="1"/>
    </row>
    <row r="10" spans="1:47" x14ac:dyDescent="0.3">
      <c r="A10" s="2">
        <v>7</v>
      </c>
      <c r="B10" s="1">
        <v>25</v>
      </c>
      <c r="C10" s="1">
        <v>24</v>
      </c>
      <c r="D10" s="3"/>
      <c r="E10" s="1">
        <v>4275</v>
      </c>
      <c r="F10" s="1" t="s">
        <v>104</v>
      </c>
      <c r="G10" s="1" t="s">
        <v>31</v>
      </c>
      <c r="H10" s="1">
        <v>110</v>
      </c>
      <c r="I10" s="1"/>
      <c r="J10" s="1">
        <v>1</v>
      </c>
      <c r="K10" s="1" t="s">
        <v>32</v>
      </c>
      <c r="L10" s="1">
        <v>3</v>
      </c>
      <c r="M10" s="1">
        <v>3</v>
      </c>
      <c r="N10" s="1">
        <f t="shared" si="0"/>
        <v>3</v>
      </c>
      <c r="O10" s="9">
        <v>0.375</v>
      </c>
      <c r="P10" s="9">
        <v>0.5</v>
      </c>
      <c r="Q10" s="1" t="s">
        <v>7</v>
      </c>
      <c r="R10" s="1" t="s">
        <v>43</v>
      </c>
      <c r="S10" s="1" t="s">
        <v>12</v>
      </c>
      <c r="T10" s="1">
        <v>402</v>
      </c>
      <c r="U10" s="1" t="s">
        <v>17</v>
      </c>
      <c r="V10" s="1"/>
      <c r="W10" s="17"/>
      <c r="X10" s="1"/>
      <c r="Y10" s="1"/>
      <c r="Z10" s="1" t="s">
        <v>187</v>
      </c>
      <c r="AA10" s="1" t="s">
        <v>187</v>
      </c>
      <c r="AB10" s="1" t="s">
        <v>187</v>
      </c>
      <c r="AC10" s="1" t="s">
        <v>187</v>
      </c>
      <c r="AD10" s="1" t="s">
        <v>187</v>
      </c>
      <c r="AE10" s="1"/>
      <c r="AF10" s="1"/>
      <c r="AG10" s="1"/>
      <c r="AH10" s="1"/>
      <c r="AI10" s="1" t="s">
        <v>189</v>
      </c>
      <c r="AJ10" s="1"/>
      <c r="AK10" s="1"/>
    </row>
    <row r="11" spans="1:47" x14ac:dyDescent="0.3">
      <c r="A11" s="2">
        <v>8</v>
      </c>
      <c r="B11" s="1">
        <v>20</v>
      </c>
      <c r="C11" s="1">
        <v>19</v>
      </c>
      <c r="D11" s="3"/>
      <c r="E11" s="1">
        <v>4046</v>
      </c>
      <c r="F11" s="1" t="s">
        <v>104</v>
      </c>
      <c r="G11" s="1" t="s">
        <v>34</v>
      </c>
      <c r="H11" s="1">
        <v>131</v>
      </c>
      <c r="I11" s="1"/>
      <c r="J11" s="1">
        <v>1</v>
      </c>
      <c r="K11" s="1" t="s">
        <v>36</v>
      </c>
      <c r="L11" s="1">
        <v>3</v>
      </c>
      <c r="M11" s="1">
        <v>3</v>
      </c>
      <c r="N11" s="1">
        <f t="shared" si="0"/>
        <v>3</v>
      </c>
      <c r="O11" s="9">
        <v>0.39583333333333331</v>
      </c>
      <c r="P11" s="9">
        <v>0.58333333333333337</v>
      </c>
      <c r="Q11" s="1" t="s">
        <v>7</v>
      </c>
      <c r="R11" s="1" t="s">
        <v>43</v>
      </c>
      <c r="S11" s="1" t="s">
        <v>35</v>
      </c>
      <c r="T11" s="1">
        <v>112</v>
      </c>
      <c r="U11" s="1" t="s">
        <v>37</v>
      </c>
      <c r="V11" s="1"/>
      <c r="W11" s="17"/>
      <c r="X11" s="1"/>
      <c r="Y11" s="1"/>
      <c r="Z11" s="1" t="s">
        <v>187</v>
      </c>
      <c r="AA11" s="1" t="s">
        <v>187</v>
      </c>
      <c r="AB11" s="1" t="s">
        <v>187</v>
      </c>
      <c r="AC11" s="1" t="s">
        <v>187</v>
      </c>
      <c r="AD11" s="1" t="s">
        <v>187</v>
      </c>
      <c r="AE11" s="1"/>
      <c r="AF11" s="1"/>
      <c r="AG11" s="1" t="s">
        <v>119</v>
      </c>
      <c r="AH11" s="1" t="s">
        <v>125</v>
      </c>
      <c r="AI11" s="1" t="s">
        <v>189</v>
      </c>
      <c r="AJ11" s="1"/>
      <c r="AK11" s="1"/>
    </row>
    <row r="12" spans="1:47" x14ac:dyDescent="0.3">
      <c r="A12" s="2">
        <v>9</v>
      </c>
      <c r="B12" s="1">
        <v>16</v>
      </c>
      <c r="C12" s="1">
        <v>16</v>
      </c>
      <c r="D12" s="3" t="s">
        <v>6</v>
      </c>
      <c r="E12" s="1">
        <v>5180</v>
      </c>
      <c r="F12" s="1" t="s">
        <v>104</v>
      </c>
      <c r="G12" s="1" t="s">
        <v>34</v>
      </c>
      <c r="H12" s="1">
        <v>141</v>
      </c>
      <c r="I12" s="1"/>
      <c r="J12" s="1">
        <v>1</v>
      </c>
      <c r="K12" s="1" t="s">
        <v>156</v>
      </c>
      <c r="L12" s="1">
        <v>3</v>
      </c>
      <c r="M12" s="1">
        <v>3</v>
      </c>
      <c r="N12" s="1">
        <f t="shared" si="0"/>
        <v>3</v>
      </c>
      <c r="O12" s="9">
        <v>0.375</v>
      </c>
      <c r="P12" s="9">
        <v>0.66666666666666663</v>
      </c>
      <c r="Q12" s="1" t="s">
        <v>7</v>
      </c>
      <c r="R12" s="1" t="s">
        <v>43</v>
      </c>
      <c r="S12" s="1" t="s">
        <v>35</v>
      </c>
      <c r="T12" s="1">
        <v>412</v>
      </c>
      <c r="U12" s="1" t="s">
        <v>38</v>
      </c>
      <c r="V12" s="1"/>
      <c r="W12" s="17"/>
      <c r="X12" s="1"/>
      <c r="Y12" s="1"/>
      <c r="Z12" s="1" t="s">
        <v>187</v>
      </c>
      <c r="AA12" s="1" t="s">
        <v>187</v>
      </c>
      <c r="AB12" s="1" t="s">
        <v>187</v>
      </c>
      <c r="AC12" s="1" t="s">
        <v>187</v>
      </c>
      <c r="AD12" s="1" t="s">
        <v>187</v>
      </c>
      <c r="AE12" s="1"/>
      <c r="AF12" s="1"/>
      <c r="AG12" s="1" t="s">
        <v>119</v>
      </c>
      <c r="AH12" s="1" t="s">
        <v>125</v>
      </c>
      <c r="AI12" s="1" t="s">
        <v>189</v>
      </c>
      <c r="AJ12" s="1"/>
      <c r="AK12" s="1"/>
    </row>
    <row r="13" spans="1:47" x14ac:dyDescent="0.3">
      <c r="A13" s="2">
        <v>10</v>
      </c>
      <c r="B13" s="1">
        <v>25</v>
      </c>
      <c r="C13" s="1">
        <v>25</v>
      </c>
      <c r="D13" s="3" t="s">
        <v>6</v>
      </c>
      <c r="E13" s="1">
        <v>5041</v>
      </c>
      <c r="F13" s="1" t="s">
        <v>104</v>
      </c>
      <c r="G13" s="1" t="s">
        <v>34</v>
      </c>
      <c r="H13" s="1">
        <v>285</v>
      </c>
      <c r="I13" s="1"/>
      <c r="J13" s="1">
        <v>1</v>
      </c>
      <c r="K13" s="1" t="s">
        <v>39</v>
      </c>
      <c r="L13" s="1">
        <v>3</v>
      </c>
      <c r="M13" s="1">
        <v>3</v>
      </c>
      <c r="N13" s="1">
        <f t="shared" si="0"/>
        <v>3</v>
      </c>
      <c r="O13" s="9">
        <v>0.375</v>
      </c>
      <c r="P13" s="9">
        <v>0.66666666666666663</v>
      </c>
      <c r="Q13" s="1" t="s">
        <v>7</v>
      </c>
      <c r="R13" s="1" t="s">
        <v>43</v>
      </c>
      <c r="S13" s="1" t="s">
        <v>35</v>
      </c>
      <c r="T13" s="1">
        <v>312</v>
      </c>
      <c r="U13" s="1" t="s">
        <v>40</v>
      </c>
      <c r="V13" s="1"/>
      <c r="W13" s="17"/>
      <c r="X13" s="1"/>
      <c r="Y13" s="1"/>
      <c r="Z13" s="1" t="s">
        <v>187</v>
      </c>
      <c r="AA13" s="1" t="s">
        <v>187</v>
      </c>
      <c r="AB13" s="1" t="s">
        <v>187</v>
      </c>
      <c r="AC13" s="1" t="s">
        <v>187</v>
      </c>
      <c r="AD13" s="1" t="s">
        <v>187</v>
      </c>
      <c r="AE13" s="1"/>
      <c r="AF13" s="1"/>
      <c r="AG13" s="1" t="s">
        <v>121</v>
      </c>
      <c r="AH13" s="1" t="s">
        <v>125</v>
      </c>
      <c r="AI13" s="1" t="s">
        <v>189</v>
      </c>
      <c r="AJ13" s="1"/>
      <c r="AK13" s="1"/>
    </row>
    <row r="14" spans="1:47" x14ac:dyDescent="0.3">
      <c r="A14" s="2">
        <v>11</v>
      </c>
      <c r="B14" s="1">
        <v>16</v>
      </c>
      <c r="C14" s="1">
        <v>17</v>
      </c>
      <c r="D14" s="3" t="s">
        <v>6</v>
      </c>
      <c r="E14" s="1">
        <v>4698</v>
      </c>
      <c r="F14" s="1" t="s">
        <v>104</v>
      </c>
      <c r="G14" s="1" t="s">
        <v>41</v>
      </c>
      <c r="H14" s="1">
        <v>278</v>
      </c>
      <c r="I14" s="1"/>
      <c r="J14" s="1">
        <v>1</v>
      </c>
      <c r="K14" s="1" t="s">
        <v>157</v>
      </c>
      <c r="L14" s="1">
        <v>3</v>
      </c>
      <c r="M14" s="1">
        <v>3</v>
      </c>
      <c r="N14" s="1">
        <f t="shared" si="0"/>
        <v>3</v>
      </c>
      <c r="O14" s="9">
        <v>0.375</v>
      </c>
      <c r="P14" s="9">
        <v>0.625</v>
      </c>
      <c r="Q14" s="1" t="s">
        <v>7</v>
      </c>
      <c r="R14" s="1" t="s">
        <v>43</v>
      </c>
      <c r="S14" s="1" t="s">
        <v>22</v>
      </c>
      <c r="T14" s="1">
        <v>470</v>
      </c>
      <c r="U14" s="1" t="s">
        <v>42</v>
      </c>
      <c r="V14" s="1"/>
      <c r="W14" s="17"/>
      <c r="X14" s="1"/>
      <c r="Y14" s="1"/>
      <c r="Z14" s="1" t="s">
        <v>187</v>
      </c>
      <c r="AA14" s="1" t="s">
        <v>187</v>
      </c>
      <c r="AB14" s="1" t="s">
        <v>187</v>
      </c>
      <c r="AC14" s="1" t="s">
        <v>187</v>
      </c>
      <c r="AD14" s="1" t="s">
        <v>187</v>
      </c>
      <c r="AE14" s="1"/>
      <c r="AF14" s="1"/>
      <c r="AG14" s="1" t="s">
        <v>119</v>
      </c>
      <c r="AH14" s="1" t="s">
        <v>125</v>
      </c>
      <c r="AI14" s="1" t="s">
        <v>189</v>
      </c>
      <c r="AJ14" s="1"/>
      <c r="AK14" s="1"/>
    </row>
    <row r="15" spans="1:47" x14ac:dyDescent="0.3">
      <c r="A15" s="2">
        <v>12</v>
      </c>
      <c r="B15" s="1">
        <v>10</v>
      </c>
      <c r="C15" s="1">
        <v>6</v>
      </c>
      <c r="D15" s="3"/>
      <c r="E15" s="1">
        <v>4699</v>
      </c>
      <c r="F15" s="1" t="s">
        <v>104</v>
      </c>
      <c r="G15" s="1" t="s">
        <v>49</v>
      </c>
      <c r="H15" s="1">
        <v>261</v>
      </c>
      <c r="I15" s="1"/>
      <c r="J15" s="1">
        <v>1</v>
      </c>
      <c r="K15" s="1" t="s">
        <v>158</v>
      </c>
      <c r="L15" s="1">
        <v>3</v>
      </c>
      <c r="M15" s="1">
        <v>3</v>
      </c>
      <c r="N15" s="1">
        <f t="shared" si="0"/>
        <v>3</v>
      </c>
      <c r="O15" s="9">
        <v>0.33333333333333331</v>
      </c>
      <c r="P15" s="9">
        <v>0.64583333333333337</v>
      </c>
      <c r="Q15" s="1" t="s">
        <v>7</v>
      </c>
      <c r="R15" s="1" t="s">
        <v>43</v>
      </c>
      <c r="S15" s="1" t="s">
        <v>45</v>
      </c>
      <c r="T15" s="1">
        <v>145</v>
      </c>
      <c r="U15" s="1" t="s">
        <v>50</v>
      </c>
      <c r="V15" s="1"/>
      <c r="W15" s="17"/>
      <c r="X15" s="1"/>
      <c r="Y15" s="1"/>
      <c r="Z15" s="1" t="s">
        <v>187</v>
      </c>
      <c r="AA15" s="1" t="s">
        <v>187</v>
      </c>
      <c r="AB15" s="1" t="s">
        <v>187</v>
      </c>
      <c r="AC15" s="1" t="s">
        <v>187</v>
      </c>
      <c r="AD15" s="1" t="s">
        <v>187</v>
      </c>
      <c r="AE15" s="1"/>
      <c r="AF15" s="1"/>
      <c r="AG15" s="1"/>
      <c r="AH15" s="1"/>
      <c r="AI15" s="1" t="s">
        <v>189</v>
      </c>
      <c r="AJ15" s="1"/>
      <c r="AK15" s="1"/>
    </row>
    <row r="16" spans="1:47" x14ac:dyDescent="0.3">
      <c r="A16" s="2">
        <v>13</v>
      </c>
      <c r="B16" s="1">
        <v>14</v>
      </c>
      <c r="C16" s="1">
        <v>17</v>
      </c>
      <c r="D16" s="3" t="s">
        <v>6</v>
      </c>
      <c r="E16" s="1">
        <v>4417</v>
      </c>
      <c r="F16" s="1" t="s">
        <v>104</v>
      </c>
      <c r="G16" s="1" t="s">
        <v>52</v>
      </c>
      <c r="H16" s="1">
        <v>200</v>
      </c>
      <c r="I16" s="1"/>
      <c r="J16" s="1">
        <v>1</v>
      </c>
      <c r="K16" s="1" t="s">
        <v>159</v>
      </c>
      <c r="L16" s="1">
        <v>3</v>
      </c>
      <c r="M16" s="1">
        <v>3</v>
      </c>
      <c r="N16" s="1">
        <f t="shared" si="0"/>
        <v>3</v>
      </c>
      <c r="O16" s="9">
        <v>0.35416666666666669</v>
      </c>
      <c r="P16" s="9">
        <v>0.64583333333333337</v>
      </c>
      <c r="Q16" s="1" t="s">
        <v>7</v>
      </c>
      <c r="R16" s="1" t="s">
        <v>43</v>
      </c>
      <c r="S16" s="1" t="s">
        <v>19</v>
      </c>
      <c r="T16" s="1">
        <v>128</v>
      </c>
      <c r="U16" s="1" t="s">
        <v>54</v>
      </c>
      <c r="V16" s="1"/>
      <c r="W16" s="17"/>
      <c r="X16" s="1"/>
      <c r="Y16" s="1"/>
      <c r="Z16" s="1" t="s">
        <v>187</v>
      </c>
      <c r="AA16" s="1" t="s">
        <v>187</v>
      </c>
      <c r="AB16" s="1" t="s">
        <v>187</v>
      </c>
      <c r="AC16" s="1" t="s">
        <v>187</v>
      </c>
      <c r="AD16" s="1" t="s">
        <v>187</v>
      </c>
      <c r="AE16" s="1"/>
      <c r="AF16" s="1"/>
      <c r="AG16" s="1"/>
      <c r="AH16" s="1"/>
      <c r="AI16" s="1" t="s">
        <v>189</v>
      </c>
      <c r="AJ16" s="1"/>
      <c r="AK16" s="1"/>
    </row>
    <row r="17" spans="1:37" x14ac:dyDescent="0.3">
      <c r="A17" s="2">
        <v>14</v>
      </c>
      <c r="B17" s="1">
        <v>16</v>
      </c>
      <c r="C17" s="1">
        <v>14</v>
      </c>
      <c r="D17" s="3"/>
      <c r="E17" s="1">
        <v>4422</v>
      </c>
      <c r="F17" s="1" t="s">
        <v>104</v>
      </c>
      <c r="G17" s="1" t="s">
        <v>52</v>
      </c>
      <c r="H17" s="1">
        <v>491</v>
      </c>
      <c r="I17" s="1"/>
      <c r="J17" s="1">
        <v>1</v>
      </c>
      <c r="K17" s="1" t="s">
        <v>160</v>
      </c>
      <c r="L17" s="1">
        <v>3</v>
      </c>
      <c r="M17" s="1">
        <v>3</v>
      </c>
      <c r="N17" s="1">
        <f t="shared" si="0"/>
        <v>3</v>
      </c>
      <c r="O17" s="9">
        <v>0.35416666666666669</v>
      </c>
      <c r="P17" s="9">
        <v>0.64583333333333337</v>
      </c>
      <c r="Q17" s="1" t="s">
        <v>7</v>
      </c>
      <c r="R17" s="1" t="s">
        <v>43</v>
      </c>
      <c r="S17" s="1" t="s">
        <v>19</v>
      </c>
      <c r="T17" s="1">
        <v>225</v>
      </c>
      <c r="U17" s="1" t="s">
        <v>55</v>
      </c>
      <c r="V17" s="1"/>
      <c r="W17" s="17"/>
      <c r="X17" s="1"/>
      <c r="Y17" s="1"/>
      <c r="Z17" s="1" t="s">
        <v>187</v>
      </c>
      <c r="AA17" s="1" t="s">
        <v>187</v>
      </c>
      <c r="AB17" s="1" t="s">
        <v>187</v>
      </c>
      <c r="AC17" s="1" t="s">
        <v>187</v>
      </c>
      <c r="AD17" s="1" t="s">
        <v>187</v>
      </c>
      <c r="AE17" s="1"/>
      <c r="AF17" s="1"/>
      <c r="AG17" s="1"/>
      <c r="AH17" s="1"/>
      <c r="AI17" s="1" t="s">
        <v>189</v>
      </c>
      <c r="AJ17" s="1"/>
      <c r="AK17" s="1"/>
    </row>
    <row r="18" spans="1:37" x14ac:dyDescent="0.3">
      <c r="A18" s="2">
        <v>15</v>
      </c>
      <c r="B18" s="1">
        <v>15</v>
      </c>
      <c r="C18" s="1">
        <v>16</v>
      </c>
      <c r="D18" s="3"/>
      <c r="E18" s="1">
        <v>4181</v>
      </c>
      <c r="F18" s="1" t="s">
        <v>104</v>
      </c>
      <c r="G18" s="1" t="s">
        <v>56</v>
      </c>
      <c r="H18" s="1">
        <v>236</v>
      </c>
      <c r="I18" s="1"/>
      <c r="J18" s="1">
        <v>1</v>
      </c>
      <c r="K18" s="1" t="s">
        <v>161</v>
      </c>
      <c r="L18" s="1">
        <v>3</v>
      </c>
      <c r="M18" s="1">
        <v>3</v>
      </c>
      <c r="N18" s="1">
        <f t="shared" si="0"/>
        <v>3</v>
      </c>
      <c r="O18" s="9">
        <v>0.375</v>
      </c>
      <c r="P18" s="9">
        <v>0.5</v>
      </c>
      <c r="Q18" s="1" t="s">
        <v>7</v>
      </c>
      <c r="R18" s="1" t="s">
        <v>43</v>
      </c>
      <c r="S18" s="1" t="s">
        <v>35</v>
      </c>
      <c r="T18" s="1">
        <v>111</v>
      </c>
      <c r="U18" s="1" t="s">
        <v>162</v>
      </c>
      <c r="V18" s="1"/>
      <c r="W18" s="17"/>
      <c r="X18" s="1"/>
      <c r="Y18" s="1"/>
      <c r="Z18" s="1" t="s">
        <v>187</v>
      </c>
      <c r="AA18" s="1" t="s">
        <v>187</v>
      </c>
      <c r="AB18" s="1" t="s">
        <v>187</v>
      </c>
      <c r="AC18" s="1" t="s">
        <v>187</v>
      </c>
      <c r="AD18" s="1" t="s">
        <v>187</v>
      </c>
      <c r="AE18" s="1"/>
      <c r="AF18" s="1"/>
      <c r="AG18" s="1" t="s">
        <v>121</v>
      </c>
      <c r="AH18" s="1" t="s">
        <v>125</v>
      </c>
      <c r="AI18" s="1" t="s">
        <v>189</v>
      </c>
      <c r="AJ18" s="1"/>
      <c r="AK18" s="1"/>
    </row>
    <row r="19" spans="1:37" x14ac:dyDescent="0.3">
      <c r="A19" s="2">
        <v>16</v>
      </c>
      <c r="B19" s="1">
        <v>15</v>
      </c>
      <c r="C19" s="1">
        <v>14</v>
      </c>
      <c r="D19" s="3"/>
      <c r="E19" s="1">
        <v>4183</v>
      </c>
      <c r="F19" s="1" t="s">
        <v>104</v>
      </c>
      <c r="G19" s="1" t="s">
        <v>56</v>
      </c>
      <c r="H19" s="1">
        <v>238</v>
      </c>
      <c r="I19" s="1"/>
      <c r="J19" s="1">
        <v>1</v>
      </c>
      <c r="K19" s="1" t="s">
        <v>58</v>
      </c>
      <c r="L19" s="1">
        <v>3</v>
      </c>
      <c r="M19" s="1">
        <v>3</v>
      </c>
      <c r="N19" s="1">
        <f t="shared" si="0"/>
        <v>3</v>
      </c>
      <c r="O19" s="9">
        <v>0.41666666666666669</v>
      </c>
      <c r="P19" s="9">
        <v>0.54166666666666663</v>
      </c>
      <c r="Q19" s="1" t="s">
        <v>7</v>
      </c>
      <c r="R19" s="1" t="s">
        <v>43</v>
      </c>
      <c r="S19" s="1" t="s">
        <v>35</v>
      </c>
      <c r="T19" s="1">
        <v>311</v>
      </c>
      <c r="U19" s="1" t="s">
        <v>57</v>
      </c>
      <c r="V19" s="1"/>
      <c r="W19" s="17"/>
      <c r="X19" s="1"/>
      <c r="Y19" s="1"/>
      <c r="Z19" s="1" t="s">
        <v>187</v>
      </c>
      <c r="AA19" s="1" t="s">
        <v>187</v>
      </c>
      <c r="AB19" s="1" t="s">
        <v>187</v>
      </c>
      <c r="AC19" s="1" t="s">
        <v>187</v>
      </c>
      <c r="AD19" s="1" t="s">
        <v>187</v>
      </c>
      <c r="AE19" s="1"/>
      <c r="AF19" s="1"/>
      <c r="AG19" s="1"/>
      <c r="AH19" s="1"/>
      <c r="AI19" s="1" t="s">
        <v>189</v>
      </c>
      <c r="AJ19" s="1"/>
      <c r="AK19" s="1"/>
    </row>
    <row r="20" spans="1:37" x14ac:dyDescent="0.3">
      <c r="A20" s="2">
        <v>17</v>
      </c>
      <c r="B20" s="1">
        <v>0</v>
      </c>
      <c r="C20" s="1">
        <v>14</v>
      </c>
      <c r="D20" s="3"/>
      <c r="E20" s="1">
        <v>4997</v>
      </c>
      <c r="F20" s="1" t="s">
        <v>104</v>
      </c>
      <c r="G20" s="1" t="s">
        <v>59</v>
      </c>
      <c r="H20" s="1">
        <v>140</v>
      </c>
      <c r="I20" s="1"/>
      <c r="J20" s="1">
        <v>1</v>
      </c>
      <c r="K20" s="1" t="s">
        <v>163</v>
      </c>
      <c r="L20" s="1">
        <v>3</v>
      </c>
      <c r="M20" s="1">
        <v>3</v>
      </c>
      <c r="N20" s="1">
        <f t="shared" si="0"/>
        <v>3</v>
      </c>
      <c r="O20" s="9">
        <v>0.375</v>
      </c>
      <c r="P20" s="9">
        <v>0.66666666666666663</v>
      </c>
      <c r="Q20" s="1" t="s">
        <v>7</v>
      </c>
      <c r="R20" s="1" t="s">
        <v>9</v>
      </c>
      <c r="S20" s="1" t="s">
        <v>45</v>
      </c>
      <c r="T20" s="1">
        <v>110</v>
      </c>
      <c r="U20" s="1" t="s">
        <v>24</v>
      </c>
      <c r="V20" s="1"/>
      <c r="W20" s="17"/>
      <c r="X20" s="1"/>
      <c r="Y20" s="1"/>
      <c r="Z20" s="1"/>
      <c r="AA20" s="1" t="s">
        <v>187</v>
      </c>
      <c r="AB20" s="1"/>
      <c r="AC20" s="1" t="s">
        <v>187</v>
      </c>
      <c r="AD20" s="1"/>
      <c r="AE20" s="1"/>
      <c r="AF20" s="1"/>
      <c r="AG20" s="1"/>
      <c r="AH20" s="1"/>
      <c r="AI20" s="1" t="s">
        <v>189</v>
      </c>
      <c r="AJ20" s="1"/>
      <c r="AK20" s="1"/>
    </row>
    <row r="21" spans="1:37" x14ac:dyDescent="0.3">
      <c r="A21" s="2">
        <v>18</v>
      </c>
      <c r="B21" s="1">
        <v>11</v>
      </c>
      <c r="C21" s="1">
        <v>11</v>
      </c>
      <c r="D21" s="3"/>
      <c r="E21" s="1">
        <v>4865</v>
      </c>
      <c r="F21" s="1" t="s">
        <v>104</v>
      </c>
      <c r="G21" s="1" t="s">
        <v>59</v>
      </c>
      <c r="H21" s="1">
        <v>226</v>
      </c>
      <c r="I21" s="1"/>
      <c r="J21" s="1">
        <v>1</v>
      </c>
      <c r="K21" s="1" t="s">
        <v>164</v>
      </c>
      <c r="L21" s="1">
        <v>3</v>
      </c>
      <c r="M21" s="1">
        <v>3</v>
      </c>
      <c r="N21" s="1">
        <f t="shared" si="0"/>
        <v>3</v>
      </c>
      <c r="O21" s="9">
        <v>0.375</v>
      </c>
      <c r="P21" s="9">
        <v>0.5</v>
      </c>
      <c r="Q21" s="1" t="s">
        <v>7</v>
      </c>
      <c r="R21" s="1" t="s">
        <v>43</v>
      </c>
      <c r="S21" s="1" t="s">
        <v>45</v>
      </c>
      <c r="T21" s="1">
        <v>109</v>
      </c>
      <c r="U21" s="1" t="s">
        <v>77</v>
      </c>
      <c r="V21" s="1"/>
      <c r="W21" s="17"/>
      <c r="X21" s="1"/>
      <c r="Y21" s="1"/>
      <c r="Z21" s="1" t="s">
        <v>187</v>
      </c>
      <c r="AA21" s="1" t="s">
        <v>187</v>
      </c>
      <c r="AB21" s="1" t="s">
        <v>187</v>
      </c>
      <c r="AC21" s="1" t="s">
        <v>187</v>
      </c>
      <c r="AD21" s="1" t="s">
        <v>187</v>
      </c>
      <c r="AE21" s="1"/>
      <c r="AF21" s="1"/>
      <c r="AG21" s="1"/>
      <c r="AH21" s="1"/>
      <c r="AI21" s="1" t="s">
        <v>189</v>
      </c>
      <c r="AJ21" s="1"/>
      <c r="AK21" s="1"/>
    </row>
    <row r="22" spans="1:37" x14ac:dyDescent="0.3">
      <c r="A22" s="2">
        <v>19</v>
      </c>
      <c r="B22" s="1">
        <v>0</v>
      </c>
      <c r="C22" s="1">
        <v>1</v>
      </c>
      <c r="D22" s="3"/>
      <c r="E22" s="1">
        <v>6304</v>
      </c>
      <c r="F22" s="1" t="s">
        <v>104</v>
      </c>
      <c r="G22" s="1" t="s">
        <v>59</v>
      </c>
      <c r="H22" s="1">
        <v>359</v>
      </c>
      <c r="I22" s="1"/>
      <c r="J22" s="1">
        <v>1</v>
      </c>
      <c r="K22" s="1" t="s">
        <v>165</v>
      </c>
      <c r="L22" s="1">
        <v>3</v>
      </c>
      <c r="M22" s="1">
        <v>3</v>
      </c>
      <c r="N22" s="1">
        <f t="shared" si="0"/>
        <v>3</v>
      </c>
      <c r="O22" s="9"/>
      <c r="P22" s="9"/>
      <c r="Q22" s="1"/>
      <c r="R22" s="1" t="s">
        <v>14</v>
      </c>
      <c r="S22" s="1" t="s">
        <v>14</v>
      </c>
      <c r="T22" s="1" t="s">
        <v>14</v>
      </c>
      <c r="U22" s="1" t="s">
        <v>60</v>
      </c>
      <c r="V22" s="1"/>
      <c r="W22" s="17"/>
      <c r="X22" s="1"/>
      <c r="Y22" s="1"/>
      <c r="Z22" s="1"/>
      <c r="AA22" s="1"/>
      <c r="AB22" s="1"/>
      <c r="AC22" s="1"/>
      <c r="AD22" s="1"/>
      <c r="AE22" s="1" t="s">
        <v>187</v>
      </c>
      <c r="AF22" s="1"/>
      <c r="AG22" s="1"/>
      <c r="AH22" s="1"/>
      <c r="AI22" s="1" t="s">
        <v>189</v>
      </c>
      <c r="AJ22" s="1"/>
      <c r="AK22" s="1"/>
    </row>
    <row r="23" spans="1:37" x14ac:dyDescent="0.3">
      <c r="A23" s="2">
        <v>20</v>
      </c>
      <c r="B23" s="1">
        <v>0</v>
      </c>
      <c r="C23" s="1">
        <v>19</v>
      </c>
      <c r="D23" s="3"/>
      <c r="E23" s="1">
        <v>4870</v>
      </c>
      <c r="F23" s="1" t="s">
        <v>104</v>
      </c>
      <c r="G23" s="1" t="s">
        <v>62</v>
      </c>
      <c r="H23" s="1">
        <v>405</v>
      </c>
      <c r="I23" s="1"/>
      <c r="J23" s="1">
        <v>1</v>
      </c>
      <c r="K23" s="1" t="s">
        <v>166</v>
      </c>
      <c r="L23" s="1">
        <v>3</v>
      </c>
      <c r="M23" s="1">
        <v>3</v>
      </c>
      <c r="N23" s="1">
        <f t="shared" si="0"/>
        <v>3</v>
      </c>
      <c r="O23" s="9">
        <v>0.35416666666666669</v>
      </c>
      <c r="P23" s="9">
        <v>0.54166666666666663</v>
      </c>
      <c r="Q23" s="1" t="s">
        <v>7</v>
      </c>
      <c r="R23" s="1" t="s">
        <v>43</v>
      </c>
      <c r="S23" s="1" t="s">
        <v>35</v>
      </c>
      <c r="T23" s="1">
        <v>411</v>
      </c>
      <c r="U23" s="1" t="s">
        <v>63</v>
      </c>
      <c r="V23" s="1"/>
      <c r="W23" s="17"/>
      <c r="X23" s="1"/>
      <c r="Y23" s="1"/>
      <c r="Z23" s="1" t="s">
        <v>187</v>
      </c>
      <c r="AA23" s="1" t="s">
        <v>187</v>
      </c>
      <c r="AB23" s="1" t="s">
        <v>187</v>
      </c>
      <c r="AC23" s="1" t="s">
        <v>187</v>
      </c>
      <c r="AD23" s="1" t="s">
        <v>187</v>
      </c>
      <c r="AE23" s="1"/>
      <c r="AF23" s="1"/>
      <c r="AG23" s="1"/>
      <c r="AH23" s="1"/>
      <c r="AI23" s="1" t="s">
        <v>189</v>
      </c>
      <c r="AJ23" s="1"/>
      <c r="AK23" s="1"/>
    </row>
    <row r="24" spans="1:37" x14ac:dyDescent="0.3">
      <c r="A24" s="2">
        <v>21</v>
      </c>
      <c r="B24" s="1">
        <v>20</v>
      </c>
      <c r="C24" s="1">
        <v>20</v>
      </c>
      <c r="D24" s="3" t="s">
        <v>6</v>
      </c>
      <c r="E24" s="1">
        <v>4505</v>
      </c>
      <c r="F24" s="1" t="s">
        <v>104</v>
      </c>
      <c r="G24" s="1" t="s">
        <v>64</v>
      </c>
      <c r="H24" s="1">
        <v>285</v>
      </c>
      <c r="I24" s="1"/>
      <c r="J24" s="1">
        <v>1</v>
      </c>
      <c r="K24" s="1" t="s">
        <v>167</v>
      </c>
      <c r="L24" s="1">
        <v>3</v>
      </c>
      <c r="M24" s="1">
        <v>3</v>
      </c>
      <c r="N24" s="1">
        <f t="shared" si="0"/>
        <v>3</v>
      </c>
      <c r="O24" s="9">
        <v>0.375</v>
      </c>
      <c r="P24" s="9">
        <v>0.52083333333333337</v>
      </c>
      <c r="Q24" s="1" t="s">
        <v>7</v>
      </c>
      <c r="R24" s="1" t="s">
        <v>43</v>
      </c>
      <c r="S24" s="1" t="s">
        <v>19</v>
      </c>
      <c r="T24" s="1">
        <v>109</v>
      </c>
      <c r="U24" s="1" t="s">
        <v>16</v>
      </c>
      <c r="V24" s="1"/>
      <c r="W24" s="17"/>
      <c r="X24" s="1"/>
      <c r="Y24" s="1"/>
      <c r="Z24" s="1" t="s">
        <v>187</v>
      </c>
      <c r="AA24" s="1" t="s">
        <v>187</v>
      </c>
      <c r="AB24" s="1" t="s">
        <v>187</v>
      </c>
      <c r="AC24" s="1" t="s">
        <v>187</v>
      </c>
      <c r="AD24" s="1" t="s">
        <v>187</v>
      </c>
      <c r="AE24" s="1"/>
      <c r="AF24" s="1"/>
      <c r="AG24" s="1"/>
      <c r="AH24" s="1"/>
      <c r="AI24" s="1" t="s">
        <v>189</v>
      </c>
      <c r="AJ24" s="1"/>
      <c r="AK24" s="1"/>
    </row>
    <row r="25" spans="1:37" x14ac:dyDescent="0.3">
      <c r="A25" s="2">
        <v>22</v>
      </c>
      <c r="B25" s="1">
        <v>22</v>
      </c>
      <c r="C25" s="1">
        <v>22</v>
      </c>
      <c r="D25" s="3" t="s">
        <v>6</v>
      </c>
      <c r="E25" s="1">
        <v>4868</v>
      </c>
      <c r="F25" s="1" t="s">
        <v>104</v>
      </c>
      <c r="G25" s="1" t="s">
        <v>65</v>
      </c>
      <c r="H25" s="1">
        <v>320</v>
      </c>
      <c r="I25" s="1"/>
      <c r="J25" s="1">
        <v>1</v>
      </c>
      <c r="K25" s="1" t="s">
        <v>168</v>
      </c>
      <c r="L25" s="1">
        <v>3</v>
      </c>
      <c r="M25" s="1">
        <v>3</v>
      </c>
      <c r="N25" s="1">
        <f t="shared" si="0"/>
        <v>3</v>
      </c>
      <c r="O25" s="9">
        <v>0.39583333333333331</v>
      </c>
      <c r="P25" s="9">
        <v>0.47916666666666669</v>
      </c>
      <c r="Q25" s="1"/>
      <c r="R25" s="1" t="s">
        <v>43</v>
      </c>
      <c r="S25" s="1" t="s">
        <v>35</v>
      </c>
      <c r="T25" s="1">
        <v>212</v>
      </c>
      <c r="U25" s="1" t="s">
        <v>80</v>
      </c>
      <c r="V25" s="1"/>
      <c r="W25" s="17"/>
      <c r="X25" s="1"/>
      <c r="Y25" s="1"/>
      <c r="Z25" s="1" t="s">
        <v>187</v>
      </c>
      <c r="AA25" s="1" t="s">
        <v>187</v>
      </c>
      <c r="AB25" s="1" t="s">
        <v>187</v>
      </c>
      <c r="AC25" s="1" t="s">
        <v>187</v>
      </c>
      <c r="AD25" s="1" t="s">
        <v>187</v>
      </c>
      <c r="AE25" s="1"/>
      <c r="AF25" s="1"/>
      <c r="AG25" s="1" t="s">
        <v>188</v>
      </c>
      <c r="AH25" s="1" t="s">
        <v>125</v>
      </c>
      <c r="AI25" s="1" t="s">
        <v>189</v>
      </c>
      <c r="AJ25" s="1"/>
      <c r="AK25" s="1"/>
    </row>
    <row r="26" spans="1:37" x14ac:dyDescent="0.3">
      <c r="A26" s="2">
        <v>23</v>
      </c>
      <c r="B26" s="1">
        <v>22</v>
      </c>
      <c r="C26" s="1">
        <v>22</v>
      </c>
      <c r="D26" s="3" t="s">
        <v>6</v>
      </c>
      <c r="E26" s="1">
        <v>5242</v>
      </c>
      <c r="F26" s="1" t="s">
        <v>104</v>
      </c>
      <c r="G26" s="1" t="s">
        <v>65</v>
      </c>
      <c r="H26" s="1">
        <v>320</v>
      </c>
      <c r="I26" s="1"/>
      <c r="J26" s="1">
        <v>2</v>
      </c>
      <c r="K26" s="1" t="s">
        <v>168</v>
      </c>
      <c r="L26" s="1">
        <v>3</v>
      </c>
      <c r="M26" s="1">
        <v>3</v>
      </c>
      <c r="N26" s="1">
        <f t="shared" si="0"/>
        <v>3</v>
      </c>
      <c r="O26" s="9">
        <v>0.39583333333333331</v>
      </c>
      <c r="P26" s="9">
        <v>0.47916666666666669</v>
      </c>
      <c r="Q26" s="1"/>
      <c r="R26" s="1" t="s">
        <v>43</v>
      </c>
      <c r="S26" s="1" t="s">
        <v>35</v>
      </c>
      <c r="T26" s="1">
        <v>511</v>
      </c>
      <c r="U26" s="1" t="s">
        <v>61</v>
      </c>
      <c r="V26" s="1"/>
      <c r="W26" s="17"/>
      <c r="X26" s="1"/>
      <c r="Y26" s="1"/>
      <c r="Z26" s="1" t="s">
        <v>187</v>
      </c>
      <c r="AA26" s="1" t="s">
        <v>187</v>
      </c>
      <c r="AB26" s="1" t="s">
        <v>187</v>
      </c>
      <c r="AC26" s="1" t="s">
        <v>187</v>
      </c>
      <c r="AD26" s="1" t="s">
        <v>187</v>
      </c>
      <c r="AE26" s="1"/>
      <c r="AF26" s="1"/>
      <c r="AG26" s="1" t="s">
        <v>188</v>
      </c>
      <c r="AH26" s="1" t="s">
        <v>125</v>
      </c>
      <c r="AI26" s="1" t="s">
        <v>189</v>
      </c>
      <c r="AJ26" s="1"/>
      <c r="AK26" s="1"/>
    </row>
    <row r="27" spans="1:37" x14ac:dyDescent="0.3">
      <c r="A27" s="2">
        <v>24</v>
      </c>
      <c r="B27" s="1">
        <v>25</v>
      </c>
      <c r="C27" s="1">
        <v>5</v>
      </c>
      <c r="D27" s="3"/>
      <c r="E27" s="1">
        <v>5011</v>
      </c>
      <c r="F27" s="1" t="s">
        <v>104</v>
      </c>
      <c r="G27" s="1" t="s">
        <v>68</v>
      </c>
      <c r="H27" s="1">
        <v>521</v>
      </c>
      <c r="I27" s="1"/>
      <c r="J27" s="1">
        <v>1</v>
      </c>
      <c r="K27" s="1" t="s">
        <v>169</v>
      </c>
      <c r="L27" s="1">
        <v>3</v>
      </c>
      <c r="M27" s="1">
        <v>3</v>
      </c>
      <c r="N27" s="1">
        <f t="shared" si="0"/>
        <v>3</v>
      </c>
      <c r="O27" s="9">
        <v>0.77083333333333337</v>
      </c>
      <c r="P27" s="9">
        <v>0.85416666666666663</v>
      </c>
      <c r="Q27" s="1" t="s">
        <v>7</v>
      </c>
      <c r="R27" s="1" t="s">
        <v>170</v>
      </c>
      <c r="S27" s="1" t="s">
        <v>28</v>
      </c>
      <c r="T27" s="1" t="s">
        <v>28</v>
      </c>
      <c r="U27" s="1" t="s">
        <v>44</v>
      </c>
      <c r="V27" s="1"/>
      <c r="W27" s="17"/>
      <c r="X27" s="1"/>
      <c r="Y27" s="1"/>
      <c r="Z27" s="1"/>
      <c r="AA27" s="1" t="s">
        <v>187</v>
      </c>
      <c r="AB27" s="1" t="s">
        <v>187</v>
      </c>
      <c r="AC27" s="1"/>
      <c r="AD27" s="1"/>
      <c r="AE27" s="1"/>
      <c r="AF27" s="1"/>
      <c r="AG27" s="1"/>
      <c r="AH27" s="1"/>
      <c r="AI27" s="1" t="s">
        <v>189</v>
      </c>
      <c r="AJ27" s="1"/>
      <c r="AK27" s="1"/>
    </row>
    <row r="28" spans="1:37" x14ac:dyDescent="0.3">
      <c r="A28" s="2">
        <v>25</v>
      </c>
      <c r="B28" s="1">
        <v>25</v>
      </c>
      <c r="C28" s="1">
        <v>23</v>
      </c>
      <c r="D28" s="3"/>
      <c r="E28" s="1">
        <v>4425</v>
      </c>
      <c r="F28" s="1" t="s">
        <v>104</v>
      </c>
      <c r="G28" s="1" t="s">
        <v>69</v>
      </c>
      <c r="H28" s="1">
        <v>107</v>
      </c>
      <c r="I28" s="1"/>
      <c r="J28" s="1">
        <v>1</v>
      </c>
      <c r="K28" s="1" t="s">
        <v>171</v>
      </c>
      <c r="L28" s="1">
        <v>3</v>
      </c>
      <c r="M28" s="1">
        <v>3</v>
      </c>
      <c r="N28" s="1">
        <f t="shared" si="0"/>
        <v>3</v>
      </c>
      <c r="O28" s="9">
        <v>0.375</v>
      </c>
      <c r="P28" s="9">
        <v>0.47916666666666669</v>
      </c>
      <c r="Q28" s="1"/>
      <c r="R28" s="1" t="s">
        <v>43</v>
      </c>
      <c r="S28" s="1" t="s">
        <v>22</v>
      </c>
      <c r="T28" s="1">
        <v>280</v>
      </c>
      <c r="U28" s="1" t="s">
        <v>70</v>
      </c>
      <c r="V28" s="1"/>
      <c r="W28" s="17"/>
      <c r="X28" s="1"/>
      <c r="Y28" s="1"/>
      <c r="Z28" s="1" t="s">
        <v>187</v>
      </c>
      <c r="AA28" s="1" t="s">
        <v>187</v>
      </c>
      <c r="AB28" s="1" t="s">
        <v>187</v>
      </c>
      <c r="AC28" s="1" t="s">
        <v>187</v>
      </c>
      <c r="AD28" s="1" t="s">
        <v>187</v>
      </c>
      <c r="AE28" s="1"/>
      <c r="AF28" s="1"/>
      <c r="AG28" s="1" t="s">
        <v>121</v>
      </c>
      <c r="AH28" s="1" t="s">
        <v>125</v>
      </c>
      <c r="AI28" s="1" t="s">
        <v>189</v>
      </c>
      <c r="AJ28" s="1"/>
      <c r="AK28" s="1"/>
    </row>
    <row r="29" spans="1:37" x14ac:dyDescent="0.3">
      <c r="A29" s="2">
        <v>26</v>
      </c>
      <c r="B29" s="1">
        <v>25</v>
      </c>
      <c r="C29" s="1">
        <v>29</v>
      </c>
      <c r="D29" s="3" t="s">
        <v>6</v>
      </c>
      <c r="E29" s="1">
        <v>4426</v>
      </c>
      <c r="F29" s="1" t="s">
        <v>104</v>
      </c>
      <c r="G29" s="1" t="s">
        <v>69</v>
      </c>
      <c r="H29" s="1">
        <v>110</v>
      </c>
      <c r="I29" s="1"/>
      <c r="J29" s="1">
        <v>1</v>
      </c>
      <c r="K29" s="1" t="s">
        <v>172</v>
      </c>
      <c r="L29" s="1">
        <v>4</v>
      </c>
      <c r="M29" s="1">
        <v>4</v>
      </c>
      <c r="N29" s="1">
        <f t="shared" si="0"/>
        <v>4</v>
      </c>
      <c r="O29" s="9">
        <v>0.33333333333333331</v>
      </c>
      <c r="P29" s="9">
        <v>0.64583333333333337</v>
      </c>
      <c r="Q29" s="1" t="s">
        <v>7</v>
      </c>
      <c r="R29" s="1" t="s">
        <v>43</v>
      </c>
      <c r="S29" s="1" t="s">
        <v>22</v>
      </c>
      <c r="T29" s="1">
        <v>250</v>
      </c>
      <c r="U29" s="1" t="s">
        <v>48</v>
      </c>
      <c r="V29" s="1"/>
      <c r="W29" s="17"/>
      <c r="X29" s="1"/>
      <c r="Y29" s="1"/>
      <c r="Z29" s="1" t="s">
        <v>187</v>
      </c>
      <c r="AA29" s="1" t="s">
        <v>187</v>
      </c>
      <c r="AB29" s="1" t="s">
        <v>187</v>
      </c>
      <c r="AC29" s="1" t="s">
        <v>187</v>
      </c>
      <c r="AD29" s="1" t="s">
        <v>187</v>
      </c>
      <c r="AE29" s="1"/>
      <c r="AF29" s="1"/>
      <c r="AG29" s="1"/>
      <c r="AH29" s="1"/>
      <c r="AI29" s="1" t="s">
        <v>189</v>
      </c>
      <c r="AJ29" s="1"/>
      <c r="AK29" s="1"/>
    </row>
    <row r="30" spans="1:37" x14ac:dyDescent="0.3">
      <c r="A30" s="2">
        <v>27</v>
      </c>
      <c r="B30" s="1">
        <v>25</v>
      </c>
      <c r="C30" s="1">
        <v>21</v>
      </c>
      <c r="D30" s="3"/>
      <c r="E30" s="1">
        <v>4054</v>
      </c>
      <c r="F30" s="1" t="s">
        <v>104</v>
      </c>
      <c r="G30" s="1" t="s">
        <v>71</v>
      </c>
      <c r="H30" s="1">
        <v>100</v>
      </c>
      <c r="I30" s="1"/>
      <c r="J30" s="1">
        <v>1</v>
      </c>
      <c r="K30" s="1" t="s">
        <v>173</v>
      </c>
      <c r="L30" s="1">
        <v>3</v>
      </c>
      <c r="M30" s="1">
        <v>3</v>
      </c>
      <c r="N30" s="1">
        <f t="shared" si="0"/>
        <v>3</v>
      </c>
      <c r="O30" s="9">
        <v>0.41666666666666669</v>
      </c>
      <c r="P30" s="9">
        <v>0.58333333333333337</v>
      </c>
      <c r="Q30" s="1" t="s">
        <v>7</v>
      </c>
      <c r="R30" s="1" t="s">
        <v>43</v>
      </c>
      <c r="S30" s="1" t="s">
        <v>72</v>
      </c>
      <c r="T30" s="1">
        <v>115</v>
      </c>
      <c r="U30" s="1" t="s">
        <v>67</v>
      </c>
      <c r="V30" s="1"/>
      <c r="W30" s="17"/>
      <c r="X30" s="1"/>
      <c r="Y30" s="1"/>
      <c r="Z30" s="1" t="s">
        <v>187</v>
      </c>
      <c r="AA30" s="1" t="s">
        <v>187</v>
      </c>
      <c r="AB30" s="1" t="s">
        <v>187</v>
      </c>
      <c r="AC30" s="1" t="s">
        <v>187</v>
      </c>
      <c r="AD30" s="1" t="s">
        <v>187</v>
      </c>
      <c r="AE30" s="1"/>
      <c r="AF30" s="1"/>
      <c r="AG30" s="1"/>
      <c r="AH30" s="1"/>
      <c r="AI30" s="1" t="s">
        <v>189</v>
      </c>
      <c r="AJ30" s="1"/>
      <c r="AK30" s="1"/>
    </row>
    <row r="31" spans="1:37" x14ac:dyDescent="0.3">
      <c r="A31" s="2">
        <v>28</v>
      </c>
      <c r="B31" s="1">
        <v>0</v>
      </c>
      <c r="C31" s="1">
        <v>9</v>
      </c>
      <c r="D31" s="3"/>
      <c r="E31" s="1">
        <v>4053</v>
      </c>
      <c r="F31" s="1" t="s">
        <v>104</v>
      </c>
      <c r="G31" s="1" t="s">
        <v>71</v>
      </c>
      <c r="H31" s="1">
        <v>217</v>
      </c>
      <c r="I31" s="1"/>
      <c r="J31" s="1">
        <v>1</v>
      </c>
      <c r="K31" s="1" t="s">
        <v>174</v>
      </c>
      <c r="L31" s="1">
        <v>3</v>
      </c>
      <c r="M31" s="1">
        <v>3</v>
      </c>
      <c r="N31" s="1">
        <f t="shared" si="0"/>
        <v>3</v>
      </c>
      <c r="O31" s="9">
        <v>0.375</v>
      </c>
      <c r="P31" s="9">
        <v>0.66666666666666663</v>
      </c>
      <c r="Q31" s="1" t="s">
        <v>7</v>
      </c>
      <c r="R31" s="1" t="s">
        <v>43</v>
      </c>
      <c r="S31" s="1" t="s">
        <v>72</v>
      </c>
      <c r="T31" s="1">
        <v>111</v>
      </c>
      <c r="U31" s="1" t="s">
        <v>73</v>
      </c>
      <c r="V31" s="1"/>
      <c r="W31" s="17"/>
      <c r="X31" s="1"/>
      <c r="Y31" s="1"/>
      <c r="Z31" s="1" t="s">
        <v>187</v>
      </c>
      <c r="AA31" s="1" t="s">
        <v>187</v>
      </c>
      <c r="AB31" s="1" t="s">
        <v>187</v>
      </c>
      <c r="AC31" s="1" t="s">
        <v>187</v>
      </c>
      <c r="AD31" s="1" t="s">
        <v>187</v>
      </c>
      <c r="AE31" s="1"/>
      <c r="AF31" s="1"/>
      <c r="AG31" s="1" t="s">
        <v>122</v>
      </c>
      <c r="AH31" s="1" t="s">
        <v>126</v>
      </c>
      <c r="AI31" s="1" t="s">
        <v>189</v>
      </c>
      <c r="AJ31" s="1"/>
      <c r="AK31" s="1"/>
    </row>
    <row r="32" spans="1:37" x14ac:dyDescent="0.3">
      <c r="A32" s="2">
        <v>29</v>
      </c>
      <c r="B32" s="1">
        <v>12</v>
      </c>
      <c r="C32" s="1">
        <v>6</v>
      </c>
      <c r="D32" s="3"/>
      <c r="E32" s="1">
        <v>5006</v>
      </c>
      <c r="F32" s="1" t="s">
        <v>104</v>
      </c>
      <c r="G32" s="1" t="s">
        <v>74</v>
      </c>
      <c r="H32" s="1">
        <v>391</v>
      </c>
      <c r="I32" s="1"/>
      <c r="J32" s="1">
        <v>1</v>
      </c>
      <c r="K32" s="1" t="s">
        <v>175</v>
      </c>
      <c r="L32" s="1">
        <v>4</v>
      </c>
      <c r="M32" s="1">
        <v>4</v>
      </c>
      <c r="N32" s="1">
        <f t="shared" si="0"/>
        <v>4</v>
      </c>
      <c r="O32" s="9">
        <v>0.375</v>
      </c>
      <c r="P32" s="9">
        <v>0.66666666666666663</v>
      </c>
      <c r="Q32" s="1" t="s">
        <v>7</v>
      </c>
      <c r="R32" s="1" t="s">
        <v>43</v>
      </c>
      <c r="S32" s="1" t="s">
        <v>22</v>
      </c>
      <c r="T32" s="1">
        <v>360</v>
      </c>
      <c r="U32" s="1" t="s">
        <v>75</v>
      </c>
      <c r="V32" s="1"/>
      <c r="W32" s="17"/>
      <c r="X32" s="1"/>
      <c r="Y32" s="1"/>
      <c r="Z32" s="1" t="s">
        <v>187</v>
      </c>
      <c r="AA32" s="1" t="s">
        <v>187</v>
      </c>
      <c r="AB32" s="1" t="s">
        <v>187</v>
      </c>
      <c r="AC32" s="1" t="s">
        <v>187</v>
      </c>
      <c r="AD32" s="1" t="s">
        <v>187</v>
      </c>
      <c r="AE32" s="1"/>
      <c r="AF32" s="1"/>
      <c r="AG32" s="1"/>
      <c r="AH32" s="1"/>
      <c r="AI32" s="1" t="s">
        <v>189</v>
      </c>
      <c r="AJ32" s="1"/>
      <c r="AK32" s="1"/>
    </row>
    <row r="33" spans="1:37" x14ac:dyDescent="0.3">
      <c r="A33" s="2">
        <v>30</v>
      </c>
      <c r="B33" s="1">
        <v>24</v>
      </c>
      <c r="C33" s="1">
        <v>24</v>
      </c>
      <c r="D33" s="3"/>
      <c r="E33" s="1">
        <v>4871</v>
      </c>
      <c r="F33" s="1" t="s">
        <v>104</v>
      </c>
      <c r="G33" s="1" t="s">
        <v>76</v>
      </c>
      <c r="H33" s="1">
        <v>111</v>
      </c>
      <c r="I33" s="1"/>
      <c r="J33" s="1">
        <v>1</v>
      </c>
      <c r="K33" s="1" t="s">
        <v>176</v>
      </c>
      <c r="L33" s="1">
        <v>3</v>
      </c>
      <c r="M33" s="1">
        <v>3</v>
      </c>
      <c r="N33" s="1">
        <f t="shared" si="0"/>
        <v>3</v>
      </c>
      <c r="O33" s="9">
        <v>0.39583333333333331</v>
      </c>
      <c r="P33" s="9">
        <v>0.47916666666666669</v>
      </c>
      <c r="Q33" s="1"/>
      <c r="R33" s="1" t="s">
        <v>43</v>
      </c>
      <c r="S33" s="1" t="s">
        <v>45</v>
      </c>
      <c r="T33" s="1">
        <v>101</v>
      </c>
      <c r="U33" s="1" t="s">
        <v>47</v>
      </c>
      <c r="V33" s="1"/>
      <c r="W33" s="17"/>
      <c r="X33" s="1"/>
      <c r="Y33" s="1"/>
      <c r="Z33" s="1" t="s">
        <v>187</v>
      </c>
      <c r="AA33" s="1" t="s">
        <v>187</v>
      </c>
      <c r="AB33" s="1" t="s">
        <v>187</v>
      </c>
      <c r="AC33" s="1" t="s">
        <v>187</v>
      </c>
      <c r="AD33" s="1" t="s">
        <v>187</v>
      </c>
      <c r="AE33" s="1"/>
      <c r="AF33" s="1"/>
      <c r="AG33" s="1" t="s">
        <v>121</v>
      </c>
      <c r="AH33" s="1" t="s">
        <v>125</v>
      </c>
      <c r="AI33" s="1" t="s">
        <v>189</v>
      </c>
      <c r="AJ33" s="1"/>
      <c r="AK33" s="1"/>
    </row>
    <row r="34" spans="1:37" x14ac:dyDescent="0.3">
      <c r="A34" s="2">
        <v>31</v>
      </c>
      <c r="B34" s="1">
        <v>15</v>
      </c>
      <c r="C34" s="1">
        <v>18</v>
      </c>
      <c r="D34" s="3" t="s">
        <v>6</v>
      </c>
      <c r="E34" s="1">
        <v>5252</v>
      </c>
      <c r="F34" s="1" t="s">
        <v>104</v>
      </c>
      <c r="G34" s="1" t="s">
        <v>78</v>
      </c>
      <c r="H34" s="1">
        <v>208</v>
      </c>
      <c r="I34" s="1"/>
      <c r="J34" s="1">
        <v>1</v>
      </c>
      <c r="K34" s="1" t="s">
        <v>79</v>
      </c>
      <c r="L34" s="1">
        <v>4</v>
      </c>
      <c r="M34" s="1">
        <v>4</v>
      </c>
      <c r="N34" s="1">
        <f t="shared" si="0"/>
        <v>4</v>
      </c>
      <c r="O34" s="9">
        <v>0.375</v>
      </c>
      <c r="P34" s="9">
        <v>0.5</v>
      </c>
      <c r="Q34" s="1" t="s">
        <v>7</v>
      </c>
      <c r="R34" s="1" t="s">
        <v>43</v>
      </c>
      <c r="S34" s="1" t="s">
        <v>19</v>
      </c>
      <c r="T34" s="1">
        <v>242</v>
      </c>
      <c r="U34" s="1" t="s">
        <v>53</v>
      </c>
      <c r="V34" s="1"/>
      <c r="W34" s="17"/>
      <c r="X34" s="1"/>
      <c r="Y34" s="1"/>
      <c r="Z34" s="1" t="s">
        <v>187</v>
      </c>
      <c r="AA34" s="1" t="s">
        <v>187</v>
      </c>
      <c r="AB34" s="1" t="s">
        <v>187</v>
      </c>
      <c r="AC34" s="1" t="s">
        <v>187</v>
      </c>
      <c r="AD34" s="1" t="s">
        <v>187</v>
      </c>
      <c r="AE34" s="1"/>
      <c r="AF34" s="1"/>
      <c r="AG34" s="1" t="s">
        <v>120</v>
      </c>
      <c r="AH34" s="1" t="s">
        <v>126</v>
      </c>
      <c r="AI34" s="1" t="s">
        <v>189</v>
      </c>
      <c r="AJ34" s="1"/>
      <c r="AK34" s="1"/>
    </row>
    <row r="35" spans="1:37" x14ac:dyDescent="0.3">
      <c r="A35" s="2">
        <v>32</v>
      </c>
      <c r="B35" s="1">
        <v>25</v>
      </c>
      <c r="C35" s="1">
        <v>26</v>
      </c>
      <c r="D35" s="3" t="s">
        <v>6</v>
      </c>
      <c r="E35" s="1">
        <v>4696</v>
      </c>
      <c r="F35" s="1" t="s">
        <v>104</v>
      </c>
      <c r="G35" s="1" t="s">
        <v>81</v>
      </c>
      <c r="H35" s="1">
        <v>131</v>
      </c>
      <c r="I35" s="1"/>
      <c r="J35" s="1">
        <v>1</v>
      </c>
      <c r="K35" s="1" t="s">
        <v>177</v>
      </c>
      <c r="L35" s="1">
        <v>3</v>
      </c>
      <c r="M35" s="1">
        <v>3</v>
      </c>
      <c r="N35" s="1">
        <f t="shared" si="0"/>
        <v>3</v>
      </c>
      <c r="O35" s="9">
        <v>0.375</v>
      </c>
      <c r="P35" s="9">
        <v>0.5</v>
      </c>
      <c r="Q35" s="1" t="s">
        <v>7</v>
      </c>
      <c r="R35" s="1" t="s">
        <v>43</v>
      </c>
      <c r="S35" s="1" t="s">
        <v>22</v>
      </c>
      <c r="T35" s="1">
        <v>70</v>
      </c>
      <c r="U35" s="1" t="s">
        <v>82</v>
      </c>
      <c r="V35" s="1"/>
      <c r="W35" s="17"/>
      <c r="X35" s="1"/>
      <c r="Y35" s="1"/>
      <c r="Z35" s="1" t="s">
        <v>187</v>
      </c>
      <c r="AA35" s="1" t="s">
        <v>187</v>
      </c>
      <c r="AB35" s="1" t="s">
        <v>187</v>
      </c>
      <c r="AC35" s="1" t="s">
        <v>187</v>
      </c>
      <c r="AD35" s="1" t="s">
        <v>187</v>
      </c>
      <c r="AE35" s="1"/>
      <c r="AF35" s="1"/>
      <c r="AG35" s="1"/>
      <c r="AH35" s="1"/>
      <c r="AI35" s="1" t="s">
        <v>189</v>
      </c>
      <c r="AJ35" s="1"/>
      <c r="AK35" s="1"/>
    </row>
    <row r="36" spans="1:37" x14ac:dyDescent="0.3">
      <c r="A36" s="2">
        <v>33</v>
      </c>
      <c r="B36" s="1">
        <v>25</v>
      </c>
      <c r="C36" s="1">
        <v>25</v>
      </c>
      <c r="D36" s="3" t="s">
        <v>6</v>
      </c>
      <c r="E36" s="1">
        <v>5005</v>
      </c>
      <c r="F36" s="1" t="s">
        <v>104</v>
      </c>
      <c r="G36" s="1" t="s">
        <v>81</v>
      </c>
      <c r="H36" s="1">
        <v>131</v>
      </c>
      <c r="I36" s="1"/>
      <c r="J36" s="1">
        <v>2</v>
      </c>
      <c r="K36" s="1" t="s">
        <v>177</v>
      </c>
      <c r="L36" s="1">
        <v>3</v>
      </c>
      <c r="M36" s="1">
        <v>3</v>
      </c>
      <c r="N36" s="1">
        <f t="shared" si="0"/>
        <v>3</v>
      </c>
      <c r="O36" s="9">
        <v>0.41666666666666669</v>
      </c>
      <c r="P36" s="9">
        <v>0.5</v>
      </c>
      <c r="Q36" s="1" t="s">
        <v>7</v>
      </c>
      <c r="R36" s="1" t="s">
        <v>43</v>
      </c>
      <c r="S36" s="1" t="s">
        <v>22</v>
      </c>
      <c r="T36" s="1">
        <v>270</v>
      </c>
      <c r="U36" s="1" t="s">
        <v>66</v>
      </c>
      <c r="V36" s="1"/>
      <c r="W36" s="17"/>
      <c r="X36" s="1"/>
      <c r="Y36" s="1"/>
      <c r="Z36" s="1" t="s">
        <v>187</v>
      </c>
      <c r="AA36" s="1" t="s">
        <v>187</v>
      </c>
      <c r="AB36" s="1" t="s">
        <v>187</v>
      </c>
      <c r="AC36" s="1" t="s">
        <v>187</v>
      </c>
      <c r="AD36" s="1" t="s">
        <v>187</v>
      </c>
      <c r="AE36" s="1"/>
      <c r="AF36" s="1"/>
      <c r="AG36" s="1"/>
      <c r="AH36" s="1"/>
      <c r="AI36" s="1" t="s">
        <v>189</v>
      </c>
      <c r="AJ36" s="1"/>
      <c r="AK36" s="1"/>
    </row>
    <row r="37" spans="1:37" x14ac:dyDescent="0.3">
      <c r="A37" s="2">
        <v>34</v>
      </c>
      <c r="B37" s="1">
        <v>0</v>
      </c>
      <c r="C37" s="1">
        <v>26</v>
      </c>
      <c r="D37" s="3"/>
      <c r="E37" s="1">
        <v>4874</v>
      </c>
      <c r="F37" s="1" t="s">
        <v>104</v>
      </c>
      <c r="G37" s="1" t="s">
        <v>83</v>
      </c>
      <c r="H37" s="1">
        <v>258</v>
      </c>
      <c r="I37" s="1"/>
      <c r="J37" s="1">
        <v>1</v>
      </c>
      <c r="K37" s="1" t="s">
        <v>178</v>
      </c>
      <c r="L37" s="1">
        <v>3</v>
      </c>
      <c r="M37" s="1">
        <v>3</v>
      </c>
      <c r="N37" s="1">
        <f t="shared" si="0"/>
        <v>3</v>
      </c>
      <c r="O37" s="9"/>
      <c r="P37" s="9"/>
      <c r="Q37" s="1"/>
      <c r="R37" s="1" t="s">
        <v>14</v>
      </c>
      <c r="S37" s="1" t="s">
        <v>51</v>
      </c>
      <c r="T37" s="1" t="s">
        <v>51</v>
      </c>
      <c r="U37" s="1" t="s">
        <v>46</v>
      </c>
      <c r="V37" s="1"/>
      <c r="W37" s="17"/>
      <c r="X37" s="1"/>
      <c r="Y37" s="1"/>
      <c r="Z37" s="1"/>
      <c r="AA37" s="1"/>
      <c r="AB37" s="1"/>
      <c r="AC37" s="1"/>
      <c r="AD37" s="1"/>
      <c r="AE37" s="1" t="s">
        <v>187</v>
      </c>
      <c r="AF37" s="1"/>
      <c r="AG37" s="1"/>
      <c r="AH37" s="1"/>
      <c r="AI37" s="1" t="s">
        <v>189</v>
      </c>
      <c r="AJ37" s="1"/>
      <c r="AK37" s="1"/>
    </row>
    <row r="38" spans="1:37" x14ac:dyDescent="0.3">
      <c r="A38" s="2">
        <v>35</v>
      </c>
      <c r="B38" s="1">
        <v>14</v>
      </c>
      <c r="C38" s="1">
        <v>14</v>
      </c>
      <c r="D38" s="3"/>
      <c r="E38" s="1">
        <v>4875</v>
      </c>
      <c r="F38" s="1" t="s">
        <v>104</v>
      </c>
      <c r="G38" s="1" t="s">
        <v>83</v>
      </c>
      <c r="H38" s="1">
        <v>262</v>
      </c>
      <c r="I38" s="1"/>
      <c r="J38" s="1">
        <v>1</v>
      </c>
      <c r="K38" s="1" t="s">
        <v>179</v>
      </c>
      <c r="L38" s="1">
        <v>3</v>
      </c>
      <c r="M38" s="1">
        <v>3</v>
      </c>
      <c r="N38" s="1">
        <f t="shared" si="0"/>
        <v>3</v>
      </c>
      <c r="O38" s="9">
        <v>0.33333333333333331</v>
      </c>
      <c r="P38" s="9">
        <v>0.70833333333333337</v>
      </c>
      <c r="Q38" s="1" t="s">
        <v>7</v>
      </c>
      <c r="R38" s="1" t="s">
        <v>43</v>
      </c>
      <c r="S38" s="1" t="s">
        <v>86</v>
      </c>
      <c r="T38" s="1">
        <v>102</v>
      </c>
      <c r="U38" s="1" t="s">
        <v>84</v>
      </c>
      <c r="V38" s="1"/>
      <c r="W38" s="17"/>
      <c r="X38" s="1"/>
      <c r="Y38" s="1"/>
      <c r="Z38" s="1" t="s">
        <v>187</v>
      </c>
      <c r="AA38" s="1" t="s">
        <v>187</v>
      </c>
      <c r="AB38" s="1" t="s">
        <v>187</v>
      </c>
      <c r="AC38" s="1" t="s">
        <v>187</v>
      </c>
      <c r="AD38" s="1" t="s">
        <v>187</v>
      </c>
      <c r="AE38" s="1"/>
      <c r="AF38" s="1"/>
      <c r="AG38" s="1"/>
      <c r="AH38" s="1"/>
      <c r="AI38" s="1" t="s">
        <v>189</v>
      </c>
      <c r="AJ38" s="1"/>
      <c r="AK38" s="1"/>
    </row>
    <row r="39" spans="1:37" x14ac:dyDescent="0.3">
      <c r="A39" s="2">
        <v>36</v>
      </c>
      <c r="B39" s="1">
        <v>25</v>
      </c>
      <c r="C39" s="1">
        <v>23</v>
      </c>
      <c r="D39" s="3"/>
      <c r="E39" s="1">
        <v>4700</v>
      </c>
      <c r="F39" s="1" t="s">
        <v>104</v>
      </c>
      <c r="G39" s="1" t="s">
        <v>87</v>
      </c>
      <c r="H39" s="1">
        <v>130</v>
      </c>
      <c r="I39" s="1"/>
      <c r="J39" s="1">
        <v>1</v>
      </c>
      <c r="K39" s="1" t="s">
        <v>88</v>
      </c>
      <c r="L39" s="1">
        <v>3</v>
      </c>
      <c r="M39" s="1">
        <v>3</v>
      </c>
      <c r="N39" s="1">
        <f t="shared" si="0"/>
        <v>3</v>
      </c>
      <c r="O39" s="9">
        <v>0.375</v>
      </c>
      <c r="P39" s="9">
        <v>0.5</v>
      </c>
      <c r="Q39" s="1" t="s">
        <v>7</v>
      </c>
      <c r="R39" s="1" t="s">
        <v>43</v>
      </c>
      <c r="S39" s="1" t="s">
        <v>22</v>
      </c>
      <c r="T39" s="1">
        <v>350</v>
      </c>
      <c r="U39" s="1" t="s">
        <v>89</v>
      </c>
      <c r="V39" s="1"/>
      <c r="W39" s="17"/>
      <c r="X39" s="1"/>
      <c r="Y39" s="1"/>
      <c r="Z39" s="1" t="s">
        <v>187</v>
      </c>
      <c r="AA39" s="1" t="s">
        <v>187</v>
      </c>
      <c r="AB39" s="1" t="s">
        <v>187</v>
      </c>
      <c r="AC39" s="1" t="s">
        <v>187</v>
      </c>
      <c r="AD39" s="1" t="s">
        <v>187</v>
      </c>
      <c r="AE39" s="1"/>
      <c r="AF39" s="1"/>
      <c r="AG39" s="1" t="s">
        <v>119</v>
      </c>
      <c r="AH39" s="1" t="s">
        <v>125</v>
      </c>
      <c r="AI39" s="1" t="s">
        <v>189</v>
      </c>
      <c r="AJ39" s="1"/>
      <c r="AK39" s="1"/>
    </row>
    <row r="40" spans="1:37" x14ac:dyDescent="0.3">
      <c r="A40" s="2">
        <v>37</v>
      </c>
      <c r="B40" s="1">
        <v>20</v>
      </c>
      <c r="C40" s="1">
        <v>11</v>
      </c>
      <c r="D40" s="3"/>
      <c r="E40" s="1">
        <v>5253</v>
      </c>
      <c r="F40" s="1" t="s">
        <v>104</v>
      </c>
      <c r="G40" s="1" t="s">
        <v>87</v>
      </c>
      <c r="H40" s="1">
        <v>395</v>
      </c>
      <c r="I40" s="1"/>
      <c r="J40" s="1">
        <v>1</v>
      </c>
      <c r="K40" s="1" t="s">
        <v>180</v>
      </c>
      <c r="L40" s="1">
        <v>3</v>
      </c>
      <c r="M40" s="1">
        <v>3</v>
      </c>
      <c r="N40" s="1">
        <f t="shared" si="0"/>
        <v>3</v>
      </c>
      <c r="O40" s="9"/>
      <c r="P40" s="9"/>
      <c r="Q40" s="1"/>
      <c r="R40" s="1" t="s">
        <v>14</v>
      </c>
      <c r="S40" s="1" t="s">
        <v>14</v>
      </c>
      <c r="T40" s="1" t="s">
        <v>14</v>
      </c>
      <c r="U40" s="1" t="s">
        <v>90</v>
      </c>
      <c r="V40" s="1"/>
      <c r="W40" s="17"/>
      <c r="X40" s="1"/>
      <c r="Y40" s="1"/>
      <c r="Z40" s="1"/>
      <c r="AA40" s="1"/>
      <c r="AB40" s="1"/>
      <c r="AC40" s="1"/>
      <c r="AD40" s="1"/>
      <c r="AE40" s="1" t="s">
        <v>187</v>
      </c>
      <c r="AF40" s="1"/>
      <c r="AG40" s="1"/>
      <c r="AH40" s="1"/>
      <c r="AI40" s="1" t="s">
        <v>189</v>
      </c>
      <c r="AJ40" s="1"/>
      <c r="AK40" s="1"/>
    </row>
    <row r="41" spans="1:37" x14ac:dyDescent="0.3">
      <c r="A41" s="2">
        <v>38</v>
      </c>
      <c r="B41" s="1">
        <v>0</v>
      </c>
      <c r="C41" s="1">
        <v>27</v>
      </c>
      <c r="D41" s="3"/>
      <c r="E41" s="1">
        <v>4276</v>
      </c>
      <c r="F41" s="1" t="s">
        <v>104</v>
      </c>
      <c r="G41" s="1" t="s">
        <v>91</v>
      </c>
      <c r="H41" s="1">
        <v>345</v>
      </c>
      <c r="I41" s="1"/>
      <c r="J41" s="1">
        <v>1</v>
      </c>
      <c r="K41" s="1" t="s">
        <v>181</v>
      </c>
      <c r="L41" s="1">
        <v>3</v>
      </c>
      <c r="M41" s="1">
        <v>3</v>
      </c>
      <c r="N41" s="1">
        <f t="shared" si="0"/>
        <v>3</v>
      </c>
      <c r="O41" s="9">
        <v>0.375</v>
      </c>
      <c r="P41" s="9">
        <v>0.5</v>
      </c>
      <c r="Q41" s="1" t="s">
        <v>7</v>
      </c>
      <c r="R41" s="1" t="s">
        <v>43</v>
      </c>
      <c r="S41" s="1" t="s">
        <v>4</v>
      </c>
      <c r="T41" s="1">
        <v>333</v>
      </c>
      <c r="U41" s="1" t="s">
        <v>33</v>
      </c>
      <c r="V41" s="1"/>
      <c r="W41" s="17"/>
      <c r="X41" s="1"/>
      <c r="Y41" s="1"/>
      <c r="Z41" s="1" t="s">
        <v>187</v>
      </c>
      <c r="AA41" s="1" t="s">
        <v>187</v>
      </c>
      <c r="AB41" s="1" t="s">
        <v>187</v>
      </c>
      <c r="AC41" s="1" t="s">
        <v>187</v>
      </c>
      <c r="AD41" s="1" t="s">
        <v>187</v>
      </c>
      <c r="AE41" s="1"/>
      <c r="AF41" s="1"/>
      <c r="AG41" s="1"/>
      <c r="AH41" s="1"/>
      <c r="AI41" s="1" t="s">
        <v>189</v>
      </c>
      <c r="AJ41" s="1"/>
      <c r="AK41" s="1"/>
    </row>
    <row r="42" spans="1:37" x14ac:dyDescent="0.3">
      <c r="A42" s="2">
        <v>39</v>
      </c>
      <c r="B42" s="1">
        <v>0</v>
      </c>
      <c r="C42" s="1">
        <v>12</v>
      </c>
      <c r="D42" s="3"/>
      <c r="E42" s="1">
        <v>5264</v>
      </c>
      <c r="F42" s="1" t="s">
        <v>104</v>
      </c>
      <c r="G42" s="1" t="s">
        <v>92</v>
      </c>
      <c r="H42" s="1">
        <v>395</v>
      </c>
      <c r="I42" s="1"/>
      <c r="J42" s="1">
        <v>1</v>
      </c>
      <c r="K42" s="1" t="s">
        <v>182</v>
      </c>
      <c r="L42" s="1">
        <v>3</v>
      </c>
      <c r="M42" s="1">
        <v>3</v>
      </c>
      <c r="N42" s="1">
        <f t="shared" si="0"/>
        <v>3</v>
      </c>
      <c r="O42" s="9">
        <v>0.375</v>
      </c>
      <c r="P42" s="9">
        <v>0.625</v>
      </c>
      <c r="Q42" s="1" t="s">
        <v>7</v>
      </c>
      <c r="R42" s="1" t="s">
        <v>43</v>
      </c>
      <c r="S42" s="1" t="s">
        <v>45</v>
      </c>
      <c r="T42" s="1">
        <v>124</v>
      </c>
      <c r="U42" s="1" t="s">
        <v>93</v>
      </c>
      <c r="V42" s="1"/>
      <c r="W42" s="17"/>
      <c r="X42" s="1"/>
      <c r="Y42" s="1"/>
      <c r="Z42" s="1" t="s">
        <v>187</v>
      </c>
      <c r="AA42" s="1" t="s">
        <v>187</v>
      </c>
      <c r="AB42" s="1" t="s">
        <v>187</v>
      </c>
      <c r="AC42" s="1" t="s">
        <v>187</v>
      </c>
      <c r="AD42" s="1" t="s">
        <v>187</v>
      </c>
      <c r="AE42" s="1"/>
      <c r="AF42" s="1"/>
      <c r="AG42" s="1"/>
      <c r="AH42" s="1"/>
      <c r="AI42" s="1" t="s">
        <v>189</v>
      </c>
      <c r="AJ42" s="1"/>
      <c r="AK42" s="1"/>
    </row>
    <row r="43" spans="1:37" x14ac:dyDescent="0.3">
      <c r="A43" s="1"/>
      <c r="B43" s="2"/>
      <c r="C43" s="2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x14ac:dyDescent="0.3">
      <c r="A44" s="1">
        <f>COUNT(A4:A43)</f>
        <v>39</v>
      </c>
      <c r="B44" s="2"/>
      <c r="C44" s="2"/>
      <c r="D44" s="3">
        <f>COUNTA(D4:D15)</f>
        <v>4</v>
      </c>
      <c r="E44" s="1"/>
      <c r="F44" s="1"/>
      <c r="G44" s="1" t="s">
        <v>3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0" t="s">
        <v>110</v>
      </c>
      <c r="T44" s="1"/>
      <c r="U44" s="10" t="s">
        <v>112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x14ac:dyDescent="0.3">
      <c r="A45" s="1"/>
      <c r="B45" s="2"/>
      <c r="C45" s="2"/>
      <c r="D45" s="3">
        <f>COUNTIF(D3:D42,"Y")</f>
        <v>12</v>
      </c>
      <c r="E45" s="1"/>
      <c r="F45" s="1"/>
      <c r="G45" s="1" t="s">
        <v>10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 t="s">
        <v>4</v>
      </c>
      <c r="T45" s="1"/>
      <c r="U45" s="1" t="s">
        <v>8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x14ac:dyDescent="0.3">
      <c r="A46" s="1"/>
      <c r="B46" s="2"/>
      <c r="C46" s="2"/>
      <c r="D46" s="3"/>
      <c r="E46" s="1"/>
      <c r="F46" s="1"/>
      <c r="G46" s="1" t="s">
        <v>18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 t="s">
        <v>14</v>
      </c>
      <c r="T46" s="1"/>
      <c r="U46" s="1" t="s">
        <v>5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x14ac:dyDescent="0.3">
      <c r="A47" s="1"/>
      <c r="B47" s="2"/>
      <c r="C47" s="2"/>
      <c r="D47" s="3"/>
      <c r="E47" s="1"/>
      <c r="F47" s="1"/>
      <c r="G47" s="1" t="s">
        <v>25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 t="s">
        <v>12</v>
      </c>
      <c r="T47" s="1"/>
      <c r="U47" s="1" t="s">
        <v>13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x14ac:dyDescent="0.3">
      <c r="A48" s="1"/>
      <c r="B48" s="2"/>
      <c r="C48" s="2"/>
      <c r="D48" s="3"/>
      <c r="E48" s="1"/>
      <c r="F48" s="1"/>
      <c r="G48" s="1" t="s">
        <v>29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 t="s">
        <v>15</v>
      </c>
      <c r="T48" s="1"/>
      <c r="U48" s="1" t="s">
        <v>23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x14ac:dyDescent="0.3">
      <c r="A49" s="1"/>
      <c r="B49" s="2"/>
      <c r="C49" s="2"/>
      <c r="D49" s="3"/>
      <c r="E49" s="1"/>
      <c r="F49" s="1"/>
      <c r="G49" s="1" t="s">
        <v>31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 t="s">
        <v>19</v>
      </c>
      <c r="T49" s="1"/>
      <c r="U49" s="1" t="s">
        <v>27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x14ac:dyDescent="0.3">
      <c r="A50" s="1"/>
      <c r="B50" s="2"/>
      <c r="C50" s="2"/>
      <c r="D50" s="3"/>
      <c r="E50" s="1"/>
      <c r="F50" s="1"/>
      <c r="G50" s="1" t="s">
        <v>34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 t="s">
        <v>35</v>
      </c>
      <c r="T50" s="1"/>
      <c r="U50" s="1" t="s">
        <v>30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x14ac:dyDescent="0.3">
      <c r="A51" s="1"/>
      <c r="B51" s="2"/>
      <c r="C51" s="2"/>
      <c r="D51" s="3"/>
      <c r="E51" s="1"/>
      <c r="F51" s="1"/>
      <c r="G51" s="1" t="s">
        <v>41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 t="s">
        <v>22</v>
      </c>
      <c r="T51" s="1"/>
      <c r="U51" s="1" t="s">
        <v>17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x14ac:dyDescent="0.3">
      <c r="A52" s="1"/>
      <c r="B52" s="2"/>
      <c r="C52" s="2"/>
      <c r="D52" s="3"/>
      <c r="E52" s="1"/>
      <c r="F52" s="1"/>
      <c r="G52" s="1" t="s">
        <v>49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 t="s">
        <v>45</v>
      </c>
      <c r="T52" s="1"/>
      <c r="U52" s="1" t="s">
        <v>37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x14ac:dyDescent="0.3">
      <c r="A53" s="1"/>
      <c r="B53" s="2"/>
      <c r="C53" s="2"/>
      <c r="D53" s="3"/>
      <c r="E53" s="1"/>
      <c r="F53" s="1"/>
      <c r="G53" s="1" t="s">
        <v>52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 t="s">
        <v>28</v>
      </c>
      <c r="T53" s="1"/>
      <c r="U53" s="1" t="s">
        <v>38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x14ac:dyDescent="0.3">
      <c r="A54" s="1"/>
      <c r="B54" s="2"/>
      <c r="C54" s="2"/>
      <c r="D54" s="3"/>
      <c r="E54" s="1"/>
      <c r="F54" s="1"/>
      <c r="G54" s="1" t="s">
        <v>56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 t="s">
        <v>72</v>
      </c>
      <c r="T54" s="1"/>
      <c r="U54" s="1" t="s">
        <v>40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x14ac:dyDescent="0.3">
      <c r="A55" s="1"/>
      <c r="B55" s="2"/>
      <c r="C55" s="2"/>
      <c r="D55" s="3"/>
      <c r="E55" s="1"/>
      <c r="F55" s="1"/>
      <c r="G55" s="1" t="s">
        <v>59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 t="s">
        <v>51</v>
      </c>
      <c r="T55" s="1"/>
      <c r="U55" s="1" t="s">
        <v>42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x14ac:dyDescent="0.3">
      <c r="A56" s="1"/>
      <c r="B56" s="2"/>
      <c r="C56" s="2"/>
      <c r="D56" s="3"/>
      <c r="E56" s="1"/>
      <c r="F56" s="1"/>
      <c r="G56" s="1" t="s">
        <v>62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 t="s">
        <v>86</v>
      </c>
      <c r="T56" s="1"/>
      <c r="U56" s="1" t="s">
        <v>50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x14ac:dyDescent="0.3">
      <c r="A57" s="1"/>
      <c r="B57" s="2"/>
      <c r="C57" s="2"/>
      <c r="D57" s="3"/>
      <c r="E57" s="1"/>
      <c r="F57" s="1"/>
      <c r="G57" s="1" t="s">
        <v>64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T57" s="1"/>
      <c r="U57" s="1" t="s">
        <v>54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x14ac:dyDescent="0.3">
      <c r="A58" s="1"/>
      <c r="B58" s="2"/>
      <c r="C58" s="2"/>
      <c r="D58" s="3"/>
      <c r="E58" s="1"/>
      <c r="F58" s="1"/>
      <c r="G58" s="1" t="s">
        <v>65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T58" s="1"/>
      <c r="U58" s="1" t="s">
        <v>55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x14ac:dyDescent="0.3">
      <c r="A59" s="1"/>
      <c r="B59" s="2"/>
      <c r="C59" s="2"/>
      <c r="D59" s="3"/>
      <c r="E59" s="1"/>
      <c r="F59" s="1"/>
      <c r="G59" s="1" t="s">
        <v>68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T59" s="1"/>
      <c r="U59" s="1" t="s">
        <v>162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x14ac:dyDescent="0.3">
      <c r="A60" s="1"/>
      <c r="B60" s="2"/>
      <c r="C60" s="2"/>
      <c r="D60" s="3"/>
      <c r="E60" s="1"/>
      <c r="F60" s="1"/>
      <c r="G60" s="1" t="s">
        <v>69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T60" s="1"/>
      <c r="U60" s="1" t="s">
        <v>57</v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x14ac:dyDescent="0.3">
      <c r="A61" s="1"/>
      <c r="B61" s="2"/>
      <c r="C61" s="2"/>
      <c r="D61" s="3"/>
      <c r="E61" s="1"/>
      <c r="F61" s="1"/>
      <c r="G61" s="1" t="s">
        <v>71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T61" s="1"/>
      <c r="U61" s="1" t="s">
        <v>24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x14ac:dyDescent="0.3">
      <c r="A62" s="1"/>
      <c r="B62" s="2"/>
      <c r="C62" s="2"/>
      <c r="D62" s="3"/>
      <c r="E62" s="1"/>
      <c r="F62" s="1"/>
      <c r="G62" s="1" t="s">
        <v>74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T62" s="1"/>
      <c r="U62" s="1" t="s">
        <v>77</v>
      </c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x14ac:dyDescent="0.3">
      <c r="A63" s="1"/>
      <c r="B63" s="2"/>
      <c r="C63" s="2"/>
      <c r="D63" s="3"/>
      <c r="E63" s="1"/>
      <c r="F63" s="1"/>
      <c r="G63" s="1" t="s">
        <v>76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T63" s="1"/>
      <c r="U63" s="1" t="s">
        <v>60</v>
      </c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x14ac:dyDescent="0.3">
      <c r="A64" s="1"/>
      <c r="B64" s="2"/>
      <c r="C64" s="2"/>
      <c r="D64" s="3"/>
      <c r="E64" s="1"/>
      <c r="F64" s="1"/>
      <c r="G64" s="1" t="s">
        <v>78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T64" s="1"/>
      <c r="U64" s="1" t="s">
        <v>63</v>
      </c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x14ac:dyDescent="0.3">
      <c r="A65" s="1"/>
      <c r="B65" s="2"/>
      <c r="C65" s="2"/>
      <c r="D65" s="3"/>
      <c r="E65" s="1"/>
      <c r="F65" s="1"/>
      <c r="G65" s="1" t="s">
        <v>81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T65" s="1"/>
      <c r="U65" s="1" t="s">
        <v>16</v>
      </c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x14ac:dyDescent="0.3">
      <c r="A66" s="1"/>
      <c r="B66" s="2"/>
      <c r="C66" s="2"/>
      <c r="D66" s="3"/>
      <c r="E66" s="1"/>
      <c r="F66" s="1"/>
      <c r="G66" s="1" t="s">
        <v>83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T66" s="1"/>
      <c r="U66" s="1" t="s">
        <v>80</v>
      </c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x14ac:dyDescent="0.3">
      <c r="A67" s="1"/>
      <c r="B67" s="2"/>
      <c r="C67" s="2"/>
      <c r="D67" s="3"/>
      <c r="E67" s="1"/>
      <c r="F67" s="1"/>
      <c r="G67" s="1" t="s">
        <v>87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T67" s="1"/>
      <c r="U67" s="1" t="s">
        <v>61</v>
      </c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x14ac:dyDescent="0.3">
      <c r="A68" s="1"/>
      <c r="B68" s="2"/>
      <c r="C68" s="2"/>
      <c r="D68" s="3"/>
      <c r="E68" s="1"/>
      <c r="F68" s="1"/>
      <c r="G68" s="1" t="s">
        <v>91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T68" s="1"/>
      <c r="U68" s="1" t="s">
        <v>44</v>
      </c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x14ac:dyDescent="0.3">
      <c r="A69" s="1"/>
      <c r="B69" s="2"/>
      <c r="C69" s="2"/>
      <c r="D69" s="3"/>
      <c r="E69" s="1"/>
      <c r="F69" s="1"/>
      <c r="G69" s="1" t="s">
        <v>92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T69" s="1"/>
      <c r="U69" s="1" t="s">
        <v>70</v>
      </c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x14ac:dyDescent="0.3">
      <c r="A70" s="1"/>
      <c r="B70" s="2"/>
      <c r="C70" s="2"/>
      <c r="D70" s="3"/>
      <c r="E70" s="1"/>
      <c r="F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T70" s="1"/>
      <c r="U70" s="1" t="s">
        <v>48</v>
      </c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x14ac:dyDescent="0.3">
      <c r="A71" s="1"/>
      <c r="B71" s="2"/>
      <c r="C71" s="2"/>
      <c r="D71" s="3"/>
      <c r="E71" s="1"/>
      <c r="F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T71" s="1"/>
      <c r="U71" s="1" t="s">
        <v>67</v>
      </c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x14ac:dyDescent="0.3">
      <c r="A72" s="1"/>
      <c r="B72" s="2"/>
      <c r="C72" s="2"/>
      <c r="D72" s="3"/>
      <c r="E72" s="1"/>
      <c r="F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T72" s="1"/>
      <c r="U72" s="1" t="s">
        <v>73</v>
      </c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x14ac:dyDescent="0.3">
      <c r="A73" s="1"/>
      <c r="B73" s="2"/>
      <c r="C73" s="2"/>
      <c r="D73" s="3"/>
      <c r="E73" s="1"/>
      <c r="F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T73" s="1"/>
      <c r="U73" s="1" t="s">
        <v>75</v>
      </c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x14ac:dyDescent="0.3">
      <c r="A74" s="1"/>
      <c r="B74" s="2"/>
      <c r="C74" s="2"/>
      <c r="D74" s="3"/>
      <c r="E74" s="1"/>
      <c r="F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T74" s="1"/>
      <c r="U74" s="1" t="s">
        <v>47</v>
      </c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x14ac:dyDescent="0.3">
      <c r="A75" s="1"/>
      <c r="B75" s="2"/>
      <c r="C75" s="2"/>
      <c r="D75" s="3"/>
      <c r="E75" s="1"/>
      <c r="F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T75" s="1"/>
      <c r="U75" s="1" t="s">
        <v>53</v>
      </c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x14ac:dyDescent="0.3">
      <c r="A76" s="1"/>
      <c r="B76" s="2"/>
      <c r="C76" s="2"/>
      <c r="D76" s="3"/>
      <c r="E76" s="1"/>
      <c r="F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T76" s="1"/>
      <c r="U76" s="1" t="s">
        <v>82</v>
      </c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x14ac:dyDescent="0.3">
      <c r="A77" s="1"/>
      <c r="B77" s="2"/>
      <c r="C77" s="2"/>
      <c r="D77" s="3"/>
      <c r="E77" s="1"/>
      <c r="F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T77" s="1"/>
      <c r="U77" s="1" t="s">
        <v>66</v>
      </c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x14ac:dyDescent="0.3">
      <c r="A78" s="1"/>
      <c r="B78" s="2"/>
      <c r="C78" s="2"/>
      <c r="D78" s="3"/>
      <c r="E78" s="1"/>
      <c r="F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T78" s="1"/>
      <c r="U78" s="1" t="s">
        <v>46</v>
      </c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x14ac:dyDescent="0.3">
      <c r="A79" s="1"/>
      <c r="B79" s="2"/>
      <c r="C79" s="2"/>
      <c r="D79" s="3"/>
      <c r="E79" s="1"/>
      <c r="F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T79" s="1"/>
      <c r="U79" s="1" t="s">
        <v>84</v>
      </c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x14ac:dyDescent="0.3">
      <c r="A80" s="1"/>
      <c r="B80" s="2"/>
      <c r="C80" s="2"/>
      <c r="D80" s="3"/>
      <c r="E80" s="1"/>
      <c r="F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T80" s="1"/>
      <c r="U80" s="1" t="s">
        <v>89</v>
      </c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x14ac:dyDescent="0.3">
      <c r="A81" s="1"/>
      <c r="B81" s="2"/>
      <c r="C81" s="2"/>
      <c r="D81" s="3"/>
      <c r="E81" s="1"/>
      <c r="F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T81" s="1"/>
      <c r="U81" s="1" t="s">
        <v>90</v>
      </c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x14ac:dyDescent="0.3">
      <c r="A82" s="1"/>
      <c r="B82" s="2"/>
      <c r="C82" s="2"/>
      <c r="D82" s="3"/>
      <c r="E82" s="1"/>
      <c r="F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T82" s="1"/>
      <c r="U82" s="1" t="s">
        <v>33</v>
      </c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x14ac:dyDescent="0.3">
      <c r="A83" s="1"/>
      <c r="B83" s="2"/>
      <c r="C83" s="2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T83" s="1"/>
      <c r="U83" s="1" t="s">
        <v>93</v>
      </c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x14ac:dyDescent="0.3">
      <c r="A84" s="1"/>
      <c r="B84" s="2"/>
      <c r="C84" s="2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x14ac:dyDescent="0.3">
      <c r="A85" s="1"/>
      <c r="B85" s="2"/>
      <c r="C85" s="2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x14ac:dyDescent="0.3">
      <c r="A86" s="1"/>
      <c r="B86" s="1"/>
      <c r="C86" s="1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x14ac:dyDescent="0.3">
      <c r="A87" s="1"/>
      <c r="B87" s="1"/>
      <c r="C87" s="1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x14ac:dyDescent="0.3">
      <c r="A88" s="1"/>
      <c r="B88" s="1"/>
      <c r="C88" s="1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x14ac:dyDescent="0.3">
      <c r="A89" s="1"/>
      <c r="B89" s="1"/>
      <c r="C89" s="1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x14ac:dyDescent="0.3">
      <c r="A90" s="1"/>
      <c r="B90" s="1"/>
      <c r="C90" s="1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x14ac:dyDescent="0.3">
      <c r="A91" s="1"/>
      <c r="B91" s="1"/>
      <c r="C91" s="1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x14ac:dyDescent="0.3">
      <c r="A92" s="1"/>
      <c r="B92" s="1"/>
      <c r="C92" s="1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x14ac:dyDescent="0.3">
      <c r="A93" s="1"/>
      <c r="B93" s="1"/>
      <c r="C93" s="1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x14ac:dyDescent="0.3">
      <c r="D94" s="4"/>
    </row>
    <row r="95" spans="1:37" x14ac:dyDescent="0.3">
      <c r="D95" s="4"/>
    </row>
    <row r="96" spans="1:37" x14ac:dyDescent="0.3">
      <c r="D96" s="4"/>
    </row>
    <row r="97" spans="4:4" x14ac:dyDescent="0.3">
      <c r="D97" s="4"/>
    </row>
    <row r="98" spans="4:4" x14ac:dyDescent="0.3">
      <c r="D98" s="4"/>
    </row>
    <row r="99" spans="4:4" x14ac:dyDescent="0.3">
      <c r="D99" s="4"/>
    </row>
    <row r="100" spans="4:4" x14ac:dyDescent="0.3">
      <c r="D100" s="4"/>
    </row>
    <row r="101" spans="4:4" x14ac:dyDescent="0.3">
      <c r="D101" s="4"/>
    </row>
    <row r="102" spans="4:4" x14ac:dyDescent="0.3">
      <c r="D102" s="4"/>
    </row>
    <row r="103" spans="4:4" x14ac:dyDescent="0.3">
      <c r="D103" s="4"/>
    </row>
    <row r="104" spans="4:4" x14ac:dyDescent="0.3">
      <c r="D104" s="4"/>
    </row>
    <row r="105" spans="4:4" x14ac:dyDescent="0.3">
      <c r="D105" s="4"/>
    </row>
    <row r="106" spans="4:4" x14ac:dyDescent="0.3">
      <c r="D106" s="4"/>
    </row>
    <row r="107" spans="4:4" x14ac:dyDescent="0.3">
      <c r="D107" s="4"/>
    </row>
    <row r="108" spans="4:4" x14ac:dyDescent="0.3">
      <c r="D108" s="4"/>
    </row>
    <row r="109" spans="4:4" x14ac:dyDescent="0.3">
      <c r="D109" s="4"/>
    </row>
    <row r="110" spans="4:4" x14ac:dyDescent="0.3">
      <c r="D110" s="4"/>
    </row>
    <row r="111" spans="4:4" x14ac:dyDescent="0.3">
      <c r="D111" s="4"/>
    </row>
    <row r="112" spans="4:4" x14ac:dyDescent="0.3">
      <c r="D112" s="4"/>
    </row>
    <row r="113" spans="4:4" x14ac:dyDescent="0.3">
      <c r="D113" s="4"/>
    </row>
    <row r="114" spans="4:4" x14ac:dyDescent="0.3">
      <c r="D114" s="4"/>
    </row>
    <row r="115" spans="4:4" x14ac:dyDescent="0.3">
      <c r="D115" s="4"/>
    </row>
    <row r="116" spans="4:4" x14ac:dyDescent="0.3">
      <c r="D116" s="4"/>
    </row>
    <row r="117" spans="4:4" x14ac:dyDescent="0.3">
      <c r="D117" s="4"/>
    </row>
    <row r="118" spans="4:4" x14ac:dyDescent="0.3">
      <c r="D118" s="4"/>
    </row>
    <row r="119" spans="4:4" x14ac:dyDescent="0.3">
      <c r="D119" s="4"/>
    </row>
    <row r="120" spans="4:4" x14ac:dyDescent="0.3">
      <c r="D120" s="4"/>
    </row>
    <row r="121" spans="4:4" x14ac:dyDescent="0.3">
      <c r="D121" s="4"/>
    </row>
    <row r="122" spans="4:4" x14ac:dyDescent="0.3">
      <c r="D122" s="4"/>
    </row>
    <row r="123" spans="4:4" x14ac:dyDescent="0.3">
      <c r="D123" s="4"/>
    </row>
    <row r="124" spans="4:4" x14ac:dyDescent="0.3">
      <c r="D124" s="4"/>
    </row>
    <row r="125" spans="4:4" x14ac:dyDescent="0.3">
      <c r="D125" s="4"/>
    </row>
    <row r="126" spans="4:4" x14ac:dyDescent="0.3">
      <c r="D126" s="4"/>
    </row>
    <row r="127" spans="4:4" x14ac:dyDescent="0.3">
      <c r="D127" s="4"/>
    </row>
    <row r="128" spans="4:4" x14ac:dyDescent="0.3">
      <c r="D128" s="4"/>
    </row>
    <row r="129" spans="4:4" x14ac:dyDescent="0.3">
      <c r="D129" s="4"/>
    </row>
    <row r="130" spans="4:4" x14ac:dyDescent="0.3">
      <c r="D130" s="4"/>
    </row>
    <row r="131" spans="4:4" x14ac:dyDescent="0.3">
      <c r="D131" s="4"/>
    </row>
    <row r="132" spans="4:4" x14ac:dyDescent="0.3">
      <c r="D132" s="4"/>
    </row>
    <row r="133" spans="4:4" x14ac:dyDescent="0.3">
      <c r="D133" s="4"/>
    </row>
    <row r="134" spans="4:4" x14ac:dyDescent="0.3">
      <c r="D134" s="4"/>
    </row>
    <row r="135" spans="4:4" x14ac:dyDescent="0.3">
      <c r="D135" s="4"/>
    </row>
    <row r="136" spans="4:4" x14ac:dyDescent="0.3">
      <c r="D136" s="4"/>
    </row>
    <row r="137" spans="4:4" x14ac:dyDescent="0.3">
      <c r="D137" s="4"/>
    </row>
    <row r="138" spans="4:4" x14ac:dyDescent="0.3">
      <c r="D138" s="4"/>
    </row>
    <row r="139" spans="4:4" x14ac:dyDescent="0.3">
      <c r="D139" s="4"/>
    </row>
    <row r="140" spans="4:4" x14ac:dyDescent="0.3">
      <c r="D140" s="4"/>
    </row>
    <row r="141" spans="4:4" x14ac:dyDescent="0.3">
      <c r="D141" s="4"/>
    </row>
    <row r="142" spans="4:4" x14ac:dyDescent="0.3">
      <c r="D142" s="4"/>
    </row>
    <row r="143" spans="4:4" x14ac:dyDescent="0.3">
      <c r="D143" s="4"/>
    </row>
    <row r="144" spans="4:4" x14ac:dyDescent="0.3">
      <c r="D144" s="4"/>
    </row>
    <row r="145" spans="4:4" x14ac:dyDescent="0.3">
      <c r="D145" s="4"/>
    </row>
    <row r="146" spans="4:4" x14ac:dyDescent="0.3">
      <c r="D146" s="4"/>
    </row>
    <row r="147" spans="4:4" x14ac:dyDescent="0.3">
      <c r="D147" s="4"/>
    </row>
    <row r="148" spans="4:4" x14ac:dyDescent="0.3">
      <c r="D148" s="4"/>
    </row>
    <row r="149" spans="4:4" x14ac:dyDescent="0.3">
      <c r="D149" s="4"/>
    </row>
    <row r="150" spans="4:4" x14ac:dyDescent="0.3">
      <c r="D150" s="4"/>
    </row>
    <row r="151" spans="4:4" x14ac:dyDescent="0.3">
      <c r="D151" s="4"/>
    </row>
    <row r="152" spans="4:4" x14ac:dyDescent="0.3">
      <c r="D152" s="4"/>
    </row>
    <row r="153" spans="4:4" x14ac:dyDescent="0.3">
      <c r="D153" s="4"/>
    </row>
    <row r="154" spans="4:4" x14ac:dyDescent="0.3">
      <c r="D154" s="4"/>
    </row>
    <row r="155" spans="4:4" x14ac:dyDescent="0.3">
      <c r="D155" s="4"/>
    </row>
    <row r="156" spans="4:4" x14ac:dyDescent="0.3">
      <c r="D156" s="4"/>
    </row>
    <row r="157" spans="4:4" x14ac:dyDescent="0.3">
      <c r="D157" s="4"/>
    </row>
    <row r="158" spans="4:4" x14ac:dyDescent="0.3">
      <c r="D158" s="4"/>
    </row>
    <row r="159" spans="4:4" x14ac:dyDescent="0.3">
      <c r="D159" s="4"/>
    </row>
    <row r="160" spans="4:4" x14ac:dyDescent="0.3">
      <c r="D160" s="4"/>
    </row>
    <row r="161" spans="4:4" x14ac:dyDescent="0.3">
      <c r="D161" s="4"/>
    </row>
    <row r="162" spans="4:4" x14ac:dyDescent="0.3">
      <c r="D162" s="4"/>
    </row>
    <row r="163" spans="4:4" x14ac:dyDescent="0.3">
      <c r="D163" s="4"/>
    </row>
    <row r="164" spans="4:4" x14ac:dyDescent="0.3">
      <c r="D164" s="4"/>
    </row>
    <row r="165" spans="4:4" x14ac:dyDescent="0.3">
      <c r="D165" s="4"/>
    </row>
    <row r="166" spans="4:4" x14ac:dyDescent="0.3">
      <c r="D166" s="4"/>
    </row>
    <row r="167" spans="4:4" x14ac:dyDescent="0.3">
      <c r="D167" s="4"/>
    </row>
    <row r="168" spans="4:4" x14ac:dyDescent="0.3">
      <c r="D168" s="4"/>
    </row>
    <row r="169" spans="4:4" x14ac:dyDescent="0.3">
      <c r="D169" s="4"/>
    </row>
    <row r="170" spans="4:4" x14ac:dyDescent="0.3">
      <c r="D170" s="4"/>
    </row>
    <row r="171" spans="4:4" x14ac:dyDescent="0.3">
      <c r="D171" s="4"/>
    </row>
    <row r="172" spans="4:4" x14ac:dyDescent="0.3">
      <c r="D172" s="4"/>
    </row>
    <row r="173" spans="4:4" x14ac:dyDescent="0.3">
      <c r="D173" s="4"/>
    </row>
    <row r="174" spans="4:4" x14ac:dyDescent="0.3">
      <c r="D174" s="4"/>
    </row>
    <row r="175" spans="4:4" x14ac:dyDescent="0.3">
      <c r="D175" s="4"/>
    </row>
    <row r="176" spans="4:4" x14ac:dyDescent="0.3">
      <c r="D176" s="4"/>
    </row>
    <row r="177" spans="4:4" x14ac:dyDescent="0.3">
      <c r="D177" s="4"/>
    </row>
    <row r="178" spans="4:4" x14ac:dyDescent="0.3">
      <c r="D178" s="4"/>
    </row>
    <row r="179" spans="4:4" x14ac:dyDescent="0.3">
      <c r="D179" s="4"/>
    </row>
    <row r="180" spans="4:4" x14ac:dyDescent="0.3">
      <c r="D180" s="4"/>
    </row>
    <row r="181" spans="4:4" x14ac:dyDescent="0.3">
      <c r="D181" s="4"/>
    </row>
    <row r="182" spans="4:4" x14ac:dyDescent="0.3">
      <c r="D182" s="4"/>
    </row>
    <row r="183" spans="4:4" x14ac:dyDescent="0.3">
      <c r="D183" s="4"/>
    </row>
    <row r="184" spans="4:4" x14ac:dyDescent="0.3">
      <c r="D184" s="4"/>
    </row>
    <row r="185" spans="4:4" x14ac:dyDescent="0.3">
      <c r="D185" s="4"/>
    </row>
    <row r="186" spans="4:4" x14ac:dyDescent="0.3">
      <c r="D186" s="4"/>
    </row>
    <row r="187" spans="4:4" x14ac:dyDescent="0.3">
      <c r="D187" s="4"/>
    </row>
    <row r="188" spans="4:4" x14ac:dyDescent="0.3">
      <c r="D188" s="4"/>
    </row>
    <row r="189" spans="4:4" x14ac:dyDescent="0.3">
      <c r="D189" s="4"/>
    </row>
    <row r="190" spans="4:4" x14ac:dyDescent="0.3">
      <c r="D190" s="4"/>
    </row>
    <row r="191" spans="4:4" x14ac:dyDescent="0.3">
      <c r="D191" s="4"/>
    </row>
    <row r="192" spans="4:4" x14ac:dyDescent="0.3">
      <c r="D192" s="4"/>
    </row>
    <row r="193" spans="4:4" x14ac:dyDescent="0.3">
      <c r="D193" s="4"/>
    </row>
    <row r="194" spans="4:4" x14ac:dyDescent="0.3">
      <c r="D194" s="4"/>
    </row>
    <row r="195" spans="4:4" x14ac:dyDescent="0.3">
      <c r="D195" s="4"/>
    </row>
    <row r="196" spans="4:4" x14ac:dyDescent="0.3">
      <c r="D196" s="4"/>
    </row>
    <row r="197" spans="4:4" x14ac:dyDescent="0.3">
      <c r="D197" s="4"/>
    </row>
    <row r="198" spans="4:4" x14ac:dyDescent="0.3">
      <c r="D198" s="4"/>
    </row>
    <row r="199" spans="4:4" x14ac:dyDescent="0.3">
      <c r="D199" s="4"/>
    </row>
    <row r="200" spans="4:4" x14ac:dyDescent="0.3">
      <c r="D200" s="4"/>
    </row>
    <row r="201" spans="4:4" x14ac:dyDescent="0.3">
      <c r="D201" s="4"/>
    </row>
    <row r="202" spans="4:4" x14ac:dyDescent="0.3">
      <c r="D202" s="4"/>
    </row>
    <row r="203" spans="4:4" x14ac:dyDescent="0.3">
      <c r="D203" s="4"/>
    </row>
    <row r="204" spans="4:4" x14ac:dyDescent="0.3">
      <c r="D204" s="4"/>
    </row>
    <row r="205" spans="4:4" x14ac:dyDescent="0.3">
      <c r="D205" s="4"/>
    </row>
    <row r="206" spans="4:4" x14ac:dyDescent="0.3">
      <c r="D206" s="4"/>
    </row>
    <row r="207" spans="4:4" x14ac:dyDescent="0.3">
      <c r="D207" s="4"/>
    </row>
    <row r="208" spans="4:4" x14ac:dyDescent="0.3">
      <c r="D208" s="4"/>
    </row>
    <row r="209" spans="4:4" x14ac:dyDescent="0.3">
      <c r="D209" s="4"/>
    </row>
    <row r="210" spans="4:4" x14ac:dyDescent="0.3">
      <c r="D210" s="4"/>
    </row>
    <row r="211" spans="4:4" x14ac:dyDescent="0.3">
      <c r="D211" s="4"/>
    </row>
    <row r="212" spans="4:4" x14ac:dyDescent="0.3">
      <c r="D212" s="4"/>
    </row>
    <row r="213" spans="4:4" x14ac:dyDescent="0.3">
      <c r="D213" s="4"/>
    </row>
    <row r="214" spans="4:4" x14ac:dyDescent="0.3">
      <c r="D214" s="4"/>
    </row>
    <row r="215" spans="4:4" x14ac:dyDescent="0.3">
      <c r="D215" s="4"/>
    </row>
    <row r="216" spans="4:4" x14ac:dyDescent="0.3">
      <c r="D216" s="4"/>
    </row>
    <row r="217" spans="4:4" x14ac:dyDescent="0.3">
      <c r="D217" s="4"/>
    </row>
    <row r="218" spans="4:4" x14ac:dyDescent="0.3">
      <c r="D218" s="4"/>
    </row>
    <row r="219" spans="4:4" x14ac:dyDescent="0.3">
      <c r="D219" s="4"/>
    </row>
    <row r="220" spans="4:4" x14ac:dyDescent="0.3">
      <c r="D220" s="4"/>
    </row>
    <row r="221" spans="4:4" x14ac:dyDescent="0.3">
      <c r="D221" s="4"/>
    </row>
    <row r="222" spans="4:4" x14ac:dyDescent="0.3">
      <c r="D222" s="4"/>
    </row>
    <row r="223" spans="4:4" x14ac:dyDescent="0.3">
      <c r="D223" s="4"/>
    </row>
    <row r="224" spans="4:4" x14ac:dyDescent="0.3">
      <c r="D224" s="4"/>
    </row>
    <row r="225" spans="4:4" x14ac:dyDescent="0.3">
      <c r="D225" s="4"/>
    </row>
    <row r="226" spans="4:4" x14ac:dyDescent="0.3">
      <c r="D226" s="4"/>
    </row>
    <row r="227" spans="4:4" x14ac:dyDescent="0.3">
      <c r="D227" s="4"/>
    </row>
    <row r="228" spans="4:4" x14ac:dyDescent="0.3">
      <c r="D228" s="4"/>
    </row>
    <row r="229" spans="4:4" x14ac:dyDescent="0.3">
      <c r="D229" s="4"/>
    </row>
    <row r="230" spans="4:4" x14ac:dyDescent="0.3">
      <c r="D230" s="4"/>
    </row>
    <row r="231" spans="4:4" x14ac:dyDescent="0.3">
      <c r="D231" s="4"/>
    </row>
    <row r="232" spans="4:4" x14ac:dyDescent="0.3">
      <c r="D232" s="4"/>
    </row>
    <row r="233" spans="4:4" x14ac:dyDescent="0.3">
      <c r="D233" s="4"/>
    </row>
    <row r="234" spans="4:4" x14ac:dyDescent="0.3">
      <c r="D234" s="4"/>
    </row>
    <row r="235" spans="4:4" x14ac:dyDescent="0.3">
      <c r="D235" s="4"/>
    </row>
    <row r="236" spans="4:4" x14ac:dyDescent="0.3">
      <c r="D236" s="4"/>
    </row>
    <row r="237" spans="4:4" x14ac:dyDescent="0.3">
      <c r="D237" s="4"/>
    </row>
    <row r="238" spans="4:4" x14ac:dyDescent="0.3">
      <c r="D238" s="4"/>
    </row>
    <row r="239" spans="4:4" x14ac:dyDescent="0.3">
      <c r="D239" s="4"/>
    </row>
    <row r="240" spans="4:4" x14ac:dyDescent="0.3">
      <c r="D240" s="4"/>
    </row>
    <row r="241" spans="4:4" x14ac:dyDescent="0.3">
      <c r="D241" s="4"/>
    </row>
    <row r="242" spans="4:4" x14ac:dyDescent="0.3">
      <c r="D242" s="4"/>
    </row>
    <row r="243" spans="4:4" x14ac:dyDescent="0.3">
      <c r="D243" s="4"/>
    </row>
    <row r="244" spans="4:4" x14ac:dyDescent="0.3">
      <c r="D244" s="4"/>
    </row>
    <row r="245" spans="4:4" x14ac:dyDescent="0.3">
      <c r="D245" s="4"/>
    </row>
    <row r="246" spans="4:4" x14ac:dyDescent="0.3">
      <c r="D246" s="4"/>
    </row>
    <row r="247" spans="4:4" x14ac:dyDescent="0.3">
      <c r="D247" s="4"/>
    </row>
    <row r="248" spans="4:4" x14ac:dyDescent="0.3">
      <c r="D248" s="4"/>
    </row>
    <row r="249" spans="4:4" x14ac:dyDescent="0.3">
      <c r="D249" s="4"/>
    </row>
    <row r="250" spans="4:4" x14ac:dyDescent="0.3">
      <c r="D250" s="4"/>
    </row>
    <row r="251" spans="4:4" x14ac:dyDescent="0.3">
      <c r="D251" s="4"/>
    </row>
    <row r="252" spans="4:4" x14ac:dyDescent="0.3">
      <c r="D252" s="4"/>
    </row>
    <row r="253" spans="4:4" x14ac:dyDescent="0.3">
      <c r="D253" s="4"/>
    </row>
    <row r="254" spans="4:4" x14ac:dyDescent="0.3">
      <c r="D254" s="4"/>
    </row>
    <row r="255" spans="4:4" x14ac:dyDescent="0.3">
      <c r="D255" s="4"/>
    </row>
    <row r="256" spans="4:4" x14ac:dyDescent="0.3">
      <c r="D256" s="4"/>
    </row>
    <row r="257" spans="4:4" x14ac:dyDescent="0.3">
      <c r="D257" s="4"/>
    </row>
    <row r="258" spans="4:4" x14ac:dyDescent="0.3">
      <c r="D258" s="4"/>
    </row>
    <row r="259" spans="4:4" x14ac:dyDescent="0.3">
      <c r="D259" s="4"/>
    </row>
    <row r="260" spans="4:4" x14ac:dyDescent="0.3">
      <c r="D260" s="4"/>
    </row>
    <row r="261" spans="4:4" x14ac:dyDescent="0.3">
      <c r="D261" s="4"/>
    </row>
    <row r="262" spans="4:4" x14ac:dyDescent="0.3">
      <c r="D262" s="4"/>
    </row>
    <row r="263" spans="4:4" x14ac:dyDescent="0.3">
      <c r="D263" s="4"/>
    </row>
    <row r="264" spans="4:4" x14ac:dyDescent="0.3">
      <c r="D264" s="4"/>
    </row>
    <row r="265" spans="4:4" x14ac:dyDescent="0.3">
      <c r="D265" s="4"/>
    </row>
    <row r="266" spans="4:4" x14ac:dyDescent="0.3">
      <c r="D266" s="4"/>
    </row>
    <row r="267" spans="4:4" x14ac:dyDescent="0.3">
      <c r="D267" s="4"/>
    </row>
    <row r="268" spans="4:4" x14ac:dyDescent="0.3">
      <c r="D268" s="4"/>
    </row>
    <row r="269" spans="4:4" x14ac:dyDescent="0.3">
      <c r="D269" s="4"/>
    </row>
    <row r="270" spans="4:4" x14ac:dyDescent="0.3">
      <c r="D270" s="4"/>
    </row>
    <row r="271" spans="4:4" x14ac:dyDescent="0.3">
      <c r="D271" s="4"/>
    </row>
    <row r="272" spans="4:4" x14ac:dyDescent="0.3">
      <c r="D272" s="4"/>
    </row>
    <row r="273" spans="4:4" x14ac:dyDescent="0.3">
      <c r="D273" s="4"/>
    </row>
    <row r="274" spans="4:4" x14ac:dyDescent="0.3">
      <c r="D274" s="4"/>
    </row>
    <row r="275" spans="4:4" x14ac:dyDescent="0.3">
      <c r="D275" s="4"/>
    </row>
    <row r="276" spans="4:4" x14ac:dyDescent="0.3">
      <c r="D276" s="4"/>
    </row>
    <row r="277" spans="4:4" x14ac:dyDescent="0.3">
      <c r="D277" s="4"/>
    </row>
    <row r="278" spans="4:4" x14ac:dyDescent="0.3">
      <c r="D278" s="4"/>
    </row>
    <row r="279" spans="4:4" x14ac:dyDescent="0.3">
      <c r="D279" s="4"/>
    </row>
    <row r="280" spans="4:4" x14ac:dyDescent="0.3">
      <c r="D280" s="4"/>
    </row>
    <row r="281" spans="4:4" x14ac:dyDescent="0.3">
      <c r="D281" s="4"/>
    </row>
    <row r="282" spans="4:4" x14ac:dyDescent="0.3">
      <c r="D282" s="4"/>
    </row>
    <row r="283" spans="4:4" x14ac:dyDescent="0.3">
      <c r="D283" s="4"/>
    </row>
    <row r="284" spans="4:4" x14ac:dyDescent="0.3">
      <c r="D284" s="4"/>
    </row>
    <row r="285" spans="4:4" x14ac:dyDescent="0.3">
      <c r="D285" s="4"/>
    </row>
    <row r="286" spans="4:4" x14ac:dyDescent="0.3">
      <c r="D286" s="4"/>
    </row>
    <row r="287" spans="4:4" x14ac:dyDescent="0.3">
      <c r="D287" s="4"/>
    </row>
    <row r="288" spans="4:4" x14ac:dyDescent="0.3">
      <c r="D288" s="4"/>
    </row>
    <row r="289" spans="4:4" x14ac:dyDescent="0.3">
      <c r="D289" s="4"/>
    </row>
    <row r="290" spans="4:4" x14ac:dyDescent="0.3">
      <c r="D290" s="4"/>
    </row>
    <row r="291" spans="4:4" x14ac:dyDescent="0.3">
      <c r="D291" s="4"/>
    </row>
    <row r="292" spans="4:4" x14ac:dyDescent="0.3">
      <c r="D292" s="4"/>
    </row>
    <row r="293" spans="4:4" x14ac:dyDescent="0.3">
      <c r="D293" s="4"/>
    </row>
    <row r="294" spans="4:4" x14ac:dyDescent="0.3">
      <c r="D294" s="4"/>
    </row>
    <row r="295" spans="4:4" x14ac:dyDescent="0.3">
      <c r="D295" s="4"/>
    </row>
    <row r="296" spans="4:4" x14ac:dyDescent="0.3">
      <c r="D296" s="4"/>
    </row>
    <row r="297" spans="4:4" x14ac:dyDescent="0.3">
      <c r="D297" s="4"/>
    </row>
    <row r="298" spans="4:4" x14ac:dyDescent="0.3">
      <c r="D298" s="4"/>
    </row>
    <row r="299" spans="4:4" x14ac:dyDescent="0.3">
      <c r="D299" s="4"/>
    </row>
    <row r="300" spans="4:4" x14ac:dyDescent="0.3">
      <c r="D300" s="4"/>
    </row>
    <row r="301" spans="4:4" x14ac:dyDescent="0.3">
      <c r="D301" s="4"/>
    </row>
    <row r="302" spans="4:4" x14ac:dyDescent="0.3">
      <c r="D302" s="4"/>
    </row>
    <row r="303" spans="4:4" x14ac:dyDescent="0.3">
      <c r="D303" s="4"/>
    </row>
    <row r="304" spans="4:4" x14ac:dyDescent="0.3">
      <c r="D304" s="4"/>
    </row>
    <row r="305" spans="4:4" x14ac:dyDescent="0.3">
      <c r="D305" s="4"/>
    </row>
    <row r="306" spans="4:4" x14ac:dyDescent="0.3">
      <c r="D306" s="4"/>
    </row>
    <row r="307" spans="4:4" x14ac:dyDescent="0.3">
      <c r="D307" s="4"/>
    </row>
    <row r="308" spans="4:4" x14ac:dyDescent="0.3">
      <c r="D308" s="4"/>
    </row>
    <row r="309" spans="4:4" x14ac:dyDescent="0.3">
      <c r="D309" s="4"/>
    </row>
    <row r="310" spans="4:4" x14ac:dyDescent="0.3">
      <c r="D310" s="4"/>
    </row>
    <row r="311" spans="4:4" x14ac:dyDescent="0.3">
      <c r="D311" s="4"/>
    </row>
    <row r="312" spans="4:4" x14ac:dyDescent="0.3">
      <c r="D312" s="4"/>
    </row>
    <row r="313" spans="4:4" x14ac:dyDescent="0.3">
      <c r="D313" s="4"/>
    </row>
    <row r="314" spans="4:4" x14ac:dyDescent="0.3">
      <c r="D314" s="4"/>
    </row>
    <row r="315" spans="4:4" x14ac:dyDescent="0.3">
      <c r="D315" s="4"/>
    </row>
    <row r="316" spans="4:4" x14ac:dyDescent="0.3">
      <c r="D316" s="4"/>
    </row>
    <row r="317" spans="4:4" x14ac:dyDescent="0.3">
      <c r="D317" s="4"/>
    </row>
    <row r="318" spans="4:4" x14ac:dyDescent="0.3">
      <c r="D318" s="4"/>
    </row>
    <row r="319" spans="4:4" x14ac:dyDescent="0.3">
      <c r="D319" s="4"/>
    </row>
    <row r="320" spans="4:4" x14ac:dyDescent="0.3">
      <c r="D320" s="4"/>
    </row>
    <row r="321" spans="4:4" x14ac:dyDescent="0.3">
      <c r="D321" s="4"/>
    </row>
    <row r="322" spans="4:4" x14ac:dyDescent="0.3">
      <c r="D322" s="4"/>
    </row>
    <row r="323" spans="4:4" x14ac:dyDescent="0.3">
      <c r="D323" s="4"/>
    </row>
    <row r="324" spans="4:4" x14ac:dyDescent="0.3">
      <c r="D324" s="4"/>
    </row>
    <row r="325" spans="4:4" x14ac:dyDescent="0.3">
      <c r="D325" s="4"/>
    </row>
    <row r="326" spans="4:4" x14ac:dyDescent="0.3">
      <c r="D326" s="4"/>
    </row>
    <row r="327" spans="4:4" x14ac:dyDescent="0.3">
      <c r="D327" s="4"/>
    </row>
    <row r="328" spans="4:4" x14ac:dyDescent="0.3">
      <c r="D328" s="4"/>
    </row>
    <row r="329" spans="4:4" x14ac:dyDescent="0.3">
      <c r="D329" s="4"/>
    </row>
    <row r="330" spans="4:4" x14ac:dyDescent="0.3">
      <c r="D330" s="4"/>
    </row>
    <row r="331" spans="4:4" x14ac:dyDescent="0.3">
      <c r="D331" s="4"/>
    </row>
    <row r="332" spans="4:4" x14ac:dyDescent="0.3">
      <c r="D332" s="4"/>
    </row>
    <row r="333" spans="4:4" x14ac:dyDescent="0.3">
      <c r="D333" s="4"/>
    </row>
    <row r="334" spans="4:4" x14ac:dyDescent="0.3">
      <c r="D334" s="4"/>
    </row>
    <row r="335" spans="4:4" x14ac:dyDescent="0.3">
      <c r="D335" s="4"/>
    </row>
    <row r="336" spans="4:4" x14ac:dyDescent="0.3">
      <c r="D336" s="4"/>
    </row>
    <row r="337" spans="4:4" x14ac:dyDescent="0.3">
      <c r="D337" s="4"/>
    </row>
    <row r="338" spans="4:4" x14ac:dyDescent="0.3">
      <c r="D338" s="4"/>
    </row>
    <row r="339" spans="4:4" x14ac:dyDescent="0.3">
      <c r="D339" s="4"/>
    </row>
    <row r="340" spans="4:4" x14ac:dyDescent="0.3">
      <c r="D340" s="4"/>
    </row>
    <row r="341" spans="4:4" x14ac:dyDescent="0.3">
      <c r="D341" s="4"/>
    </row>
    <row r="342" spans="4:4" x14ac:dyDescent="0.3">
      <c r="D342" s="4"/>
    </row>
    <row r="343" spans="4:4" x14ac:dyDescent="0.3">
      <c r="D343" s="4"/>
    </row>
    <row r="344" spans="4:4" x14ac:dyDescent="0.3">
      <c r="D344" s="4"/>
    </row>
    <row r="345" spans="4:4" x14ac:dyDescent="0.3">
      <c r="D345" s="4"/>
    </row>
    <row r="346" spans="4:4" x14ac:dyDescent="0.3">
      <c r="D346" s="4"/>
    </row>
    <row r="347" spans="4:4" x14ac:dyDescent="0.3">
      <c r="D347" s="4"/>
    </row>
    <row r="348" spans="4:4" x14ac:dyDescent="0.3">
      <c r="D348" s="4"/>
    </row>
    <row r="349" spans="4:4" x14ac:dyDescent="0.3">
      <c r="D349" s="4"/>
    </row>
    <row r="350" spans="4:4" x14ac:dyDescent="0.3">
      <c r="D350" s="4"/>
    </row>
    <row r="351" spans="4:4" x14ac:dyDescent="0.3">
      <c r="D351" s="4"/>
    </row>
    <row r="352" spans="4:4" x14ac:dyDescent="0.3">
      <c r="D352" s="4"/>
    </row>
    <row r="353" spans="4:4" x14ac:dyDescent="0.3">
      <c r="D353" s="4"/>
    </row>
    <row r="354" spans="4:4" x14ac:dyDescent="0.3">
      <c r="D354" s="4"/>
    </row>
    <row r="355" spans="4:4" x14ac:dyDescent="0.3">
      <c r="D355" s="4"/>
    </row>
    <row r="356" spans="4:4" x14ac:dyDescent="0.3">
      <c r="D356" s="4"/>
    </row>
    <row r="357" spans="4:4" x14ac:dyDescent="0.3">
      <c r="D357" s="4"/>
    </row>
    <row r="358" spans="4:4" x14ac:dyDescent="0.3">
      <c r="D358" s="4"/>
    </row>
    <row r="359" spans="4:4" x14ac:dyDescent="0.3">
      <c r="D359" s="4"/>
    </row>
    <row r="360" spans="4:4" x14ac:dyDescent="0.3">
      <c r="D360" s="4"/>
    </row>
    <row r="361" spans="4:4" x14ac:dyDescent="0.3">
      <c r="D361" s="4"/>
    </row>
    <row r="362" spans="4:4" x14ac:dyDescent="0.3">
      <c r="D362" s="4"/>
    </row>
    <row r="363" spans="4:4" x14ac:dyDescent="0.3">
      <c r="D363" s="4"/>
    </row>
    <row r="364" spans="4:4" x14ac:dyDescent="0.3">
      <c r="D364" s="4"/>
    </row>
    <row r="365" spans="4:4" x14ac:dyDescent="0.3">
      <c r="D365" s="4"/>
    </row>
    <row r="366" spans="4:4" x14ac:dyDescent="0.3">
      <c r="D366" s="4"/>
    </row>
    <row r="367" spans="4:4" x14ac:dyDescent="0.3">
      <c r="D367" s="4"/>
    </row>
    <row r="368" spans="4:4" x14ac:dyDescent="0.3">
      <c r="D368" s="4"/>
    </row>
    <row r="369" spans="4:4" x14ac:dyDescent="0.3">
      <c r="D369" s="4"/>
    </row>
    <row r="370" spans="4:4" x14ac:dyDescent="0.3">
      <c r="D370" s="4"/>
    </row>
    <row r="371" spans="4:4" x14ac:dyDescent="0.3">
      <c r="D371" s="4"/>
    </row>
    <row r="372" spans="4:4" x14ac:dyDescent="0.3">
      <c r="D372" s="4"/>
    </row>
    <row r="373" spans="4:4" x14ac:dyDescent="0.3">
      <c r="D373" s="4"/>
    </row>
    <row r="374" spans="4:4" x14ac:dyDescent="0.3">
      <c r="D374" s="4"/>
    </row>
    <row r="375" spans="4:4" x14ac:dyDescent="0.3">
      <c r="D375" s="4"/>
    </row>
    <row r="376" spans="4:4" x14ac:dyDescent="0.3">
      <c r="D376" s="4"/>
    </row>
    <row r="377" spans="4:4" x14ac:dyDescent="0.3">
      <c r="D377" s="4"/>
    </row>
    <row r="378" spans="4:4" x14ac:dyDescent="0.3">
      <c r="D378" s="4"/>
    </row>
    <row r="379" spans="4:4" x14ac:dyDescent="0.3">
      <c r="D379" s="4"/>
    </row>
    <row r="380" spans="4:4" x14ac:dyDescent="0.3">
      <c r="D380" s="4"/>
    </row>
    <row r="381" spans="4:4" x14ac:dyDescent="0.3">
      <c r="D381" s="4"/>
    </row>
    <row r="382" spans="4:4" x14ac:dyDescent="0.3">
      <c r="D382" s="4"/>
    </row>
    <row r="383" spans="4:4" x14ac:dyDescent="0.3">
      <c r="D383" s="4"/>
    </row>
    <row r="384" spans="4:4" x14ac:dyDescent="0.3">
      <c r="D384" s="4"/>
    </row>
    <row r="385" spans="4:4" x14ac:dyDescent="0.3">
      <c r="D385" s="4"/>
    </row>
    <row r="386" spans="4:4" x14ac:dyDescent="0.3">
      <c r="D386" s="4"/>
    </row>
    <row r="387" spans="4:4" x14ac:dyDescent="0.3">
      <c r="D387" s="4"/>
    </row>
    <row r="388" spans="4:4" x14ac:dyDescent="0.3">
      <c r="D388" s="4"/>
    </row>
    <row r="389" spans="4:4" x14ac:dyDescent="0.3">
      <c r="D389" s="4"/>
    </row>
    <row r="390" spans="4:4" x14ac:dyDescent="0.3">
      <c r="D390" s="4"/>
    </row>
    <row r="391" spans="4:4" x14ac:dyDescent="0.3">
      <c r="D391" s="4"/>
    </row>
    <row r="392" spans="4:4" x14ac:dyDescent="0.3">
      <c r="D392" s="4"/>
    </row>
    <row r="393" spans="4:4" x14ac:dyDescent="0.3">
      <c r="D393" s="4"/>
    </row>
    <row r="394" spans="4:4" x14ac:dyDescent="0.3">
      <c r="D394" s="4"/>
    </row>
    <row r="395" spans="4:4" x14ac:dyDescent="0.3">
      <c r="D395" s="4"/>
    </row>
    <row r="396" spans="4:4" x14ac:dyDescent="0.3">
      <c r="D396" s="4"/>
    </row>
    <row r="397" spans="4:4" x14ac:dyDescent="0.3">
      <c r="D397" s="4"/>
    </row>
    <row r="398" spans="4:4" x14ac:dyDescent="0.3">
      <c r="D398" s="4"/>
    </row>
    <row r="399" spans="4:4" x14ac:dyDescent="0.3">
      <c r="D399" s="4"/>
    </row>
    <row r="400" spans="4:4" x14ac:dyDescent="0.3">
      <c r="D400" s="4"/>
    </row>
    <row r="401" spans="4:4" x14ac:dyDescent="0.3">
      <c r="D401" s="4"/>
    </row>
    <row r="402" spans="4:4" x14ac:dyDescent="0.3">
      <c r="D402" s="4"/>
    </row>
    <row r="403" spans="4:4" x14ac:dyDescent="0.3">
      <c r="D403" s="4"/>
    </row>
    <row r="404" spans="4:4" x14ac:dyDescent="0.3">
      <c r="D404" s="4"/>
    </row>
    <row r="405" spans="4:4" x14ac:dyDescent="0.3">
      <c r="D405" s="4"/>
    </row>
    <row r="406" spans="4:4" x14ac:dyDescent="0.3">
      <c r="D406" s="4"/>
    </row>
    <row r="407" spans="4:4" x14ac:dyDescent="0.3">
      <c r="D407" s="4"/>
    </row>
    <row r="408" spans="4:4" x14ac:dyDescent="0.3">
      <c r="D408" s="4"/>
    </row>
    <row r="409" spans="4:4" x14ac:dyDescent="0.3">
      <c r="D409" s="4"/>
    </row>
    <row r="410" spans="4:4" x14ac:dyDescent="0.3">
      <c r="D410" s="4"/>
    </row>
    <row r="411" spans="4:4" x14ac:dyDescent="0.3">
      <c r="D411" s="4"/>
    </row>
    <row r="412" spans="4:4" x14ac:dyDescent="0.3">
      <c r="D412" s="4"/>
    </row>
    <row r="413" spans="4:4" x14ac:dyDescent="0.3">
      <c r="D413" s="4"/>
    </row>
    <row r="414" spans="4:4" x14ac:dyDescent="0.3">
      <c r="D414" s="4"/>
    </row>
    <row r="415" spans="4:4" x14ac:dyDescent="0.3">
      <c r="D415" s="4"/>
    </row>
    <row r="416" spans="4:4" x14ac:dyDescent="0.3">
      <c r="D416" s="4"/>
    </row>
    <row r="417" spans="4:4" x14ac:dyDescent="0.3">
      <c r="D417" s="4"/>
    </row>
    <row r="418" spans="4:4" x14ac:dyDescent="0.3">
      <c r="D418" s="4"/>
    </row>
    <row r="419" spans="4:4" x14ac:dyDescent="0.3">
      <c r="D419" s="4"/>
    </row>
    <row r="420" spans="4:4" x14ac:dyDescent="0.3">
      <c r="D420" s="4"/>
    </row>
    <row r="421" spans="4:4" x14ac:dyDescent="0.3">
      <c r="D421" s="4"/>
    </row>
    <row r="422" spans="4:4" x14ac:dyDescent="0.3">
      <c r="D422" s="4"/>
    </row>
  </sheetData>
  <autoFilter ref="A3:AJ3" xr:uid="{00000000-0001-0000-0100-000000000000}"/>
  <sortState xmlns:xlrd2="http://schemas.microsoft.com/office/spreadsheetml/2017/richdata2" ref="A4:AI42">
    <sortCondition ref="A4:A42"/>
  </sortState>
  <conditionalFormatting sqref="W1:W42">
    <cfRule type="cellIs" dxfId="1" priority="2" operator="greaterThanOrEqual">
      <formula>$W$1</formula>
    </cfRule>
  </conditionalFormatting>
  <conditionalFormatting sqref="W4:W42">
    <cfRule type="cellIs" dxfId="0" priority="1" operator="greaterThanOrEqual">
      <formula>$W$1</formula>
    </cfRule>
  </conditionalFormatting>
  <pageMargins left="0.2" right="0.2" top="0.75" bottom="0.75" header="0.3" footer="0.3"/>
  <pageSetup orientation="landscape" r:id="rId1"/>
  <headerFooter>
    <oddHeader>&amp;LNicolas Garcia&amp;CCIT 110 Principles of CIT - Spring 2022&amp;RDate Printed: &amp;D</oddHeader>
    <oddFooter>&amp;LFile: &amp;F&amp;CPage: &amp;P of &amp;N&amp;RSheet: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0520C-0CE8-478D-90E2-4620E0572D9E}">
  <dimension ref="A1:F23"/>
  <sheetViews>
    <sheetView topLeftCell="A3" workbookViewId="0">
      <selection activeCell="B4" sqref="B4"/>
    </sheetView>
  </sheetViews>
  <sheetFormatPr defaultRowHeight="13" x14ac:dyDescent="0.3"/>
  <cols>
    <col min="2" max="2" width="12.59765625" bestFit="1" customWidth="1"/>
    <col min="3" max="3" width="7.8984375" bestFit="1" customWidth="1"/>
    <col min="4" max="4" width="9.8984375" customWidth="1"/>
    <col min="6" max="6" width="17.796875" customWidth="1"/>
  </cols>
  <sheetData>
    <row r="1" spans="1:6" x14ac:dyDescent="0.3">
      <c r="A1" t="s">
        <v>199</v>
      </c>
      <c r="B1" s="12">
        <v>1048576</v>
      </c>
      <c r="C1" t="s">
        <v>200</v>
      </c>
      <c r="D1" s="12">
        <f>2^14</f>
        <v>16384</v>
      </c>
      <c r="E1" t="s">
        <v>201</v>
      </c>
      <c r="F1" s="12">
        <f>B1*D1</f>
        <v>17179869184</v>
      </c>
    </row>
    <row r="2" spans="1:6" x14ac:dyDescent="0.3">
      <c r="D2">
        <f>2^0</f>
        <v>1</v>
      </c>
    </row>
    <row r="3" spans="1:6" x14ac:dyDescent="0.3">
      <c r="A3" t="s">
        <v>198</v>
      </c>
      <c r="B3">
        <v>2</v>
      </c>
    </row>
    <row r="4" spans="1:6" x14ac:dyDescent="0.3">
      <c r="A4">
        <v>1</v>
      </c>
      <c r="B4" s="12">
        <f>$B3^A4</f>
        <v>2</v>
      </c>
    </row>
    <row r="5" spans="1:6" x14ac:dyDescent="0.3">
      <c r="A5">
        <f t="shared" ref="A5:A23" si="0">A4+1</f>
        <v>2</v>
      </c>
      <c r="B5" s="12">
        <f>2^(A5)</f>
        <v>4</v>
      </c>
    </row>
    <row r="6" spans="1:6" x14ac:dyDescent="0.3">
      <c r="A6">
        <f t="shared" si="0"/>
        <v>3</v>
      </c>
      <c r="B6" s="12">
        <f>2^(A6)</f>
        <v>8</v>
      </c>
    </row>
    <row r="7" spans="1:6" x14ac:dyDescent="0.3">
      <c r="A7">
        <f t="shared" si="0"/>
        <v>4</v>
      </c>
      <c r="B7" s="12">
        <f>2^(A7)</f>
        <v>16</v>
      </c>
    </row>
    <row r="8" spans="1:6" x14ac:dyDescent="0.3">
      <c r="A8">
        <f t="shared" si="0"/>
        <v>5</v>
      </c>
      <c r="B8" s="12">
        <f t="shared" ref="B8:B23" si="1">2^(A8)</f>
        <v>32</v>
      </c>
    </row>
    <row r="9" spans="1:6" x14ac:dyDescent="0.3">
      <c r="A9">
        <f t="shared" si="0"/>
        <v>6</v>
      </c>
      <c r="B9" s="12">
        <f t="shared" si="1"/>
        <v>64</v>
      </c>
    </row>
    <row r="10" spans="1:6" x14ac:dyDescent="0.3">
      <c r="A10">
        <f t="shared" si="0"/>
        <v>7</v>
      </c>
      <c r="B10" s="12">
        <f t="shared" si="1"/>
        <v>128</v>
      </c>
    </row>
    <row r="11" spans="1:6" x14ac:dyDescent="0.3">
      <c r="A11">
        <f t="shared" si="0"/>
        <v>8</v>
      </c>
      <c r="B11" s="12">
        <f t="shared" si="1"/>
        <v>256</v>
      </c>
    </row>
    <row r="12" spans="1:6" x14ac:dyDescent="0.3">
      <c r="A12">
        <f t="shared" si="0"/>
        <v>9</v>
      </c>
      <c r="B12" s="12">
        <f t="shared" si="1"/>
        <v>512</v>
      </c>
    </row>
    <row r="13" spans="1:6" x14ac:dyDescent="0.3">
      <c r="A13">
        <f t="shared" si="0"/>
        <v>10</v>
      </c>
      <c r="B13" s="12">
        <f t="shared" si="1"/>
        <v>1024</v>
      </c>
    </row>
    <row r="14" spans="1:6" x14ac:dyDescent="0.3">
      <c r="A14">
        <f t="shared" si="0"/>
        <v>11</v>
      </c>
      <c r="B14" s="12">
        <f t="shared" si="1"/>
        <v>2048</v>
      </c>
    </row>
    <row r="15" spans="1:6" x14ac:dyDescent="0.3">
      <c r="A15">
        <f t="shared" si="0"/>
        <v>12</v>
      </c>
      <c r="B15" s="12">
        <f t="shared" si="1"/>
        <v>4096</v>
      </c>
    </row>
    <row r="16" spans="1:6" x14ac:dyDescent="0.3">
      <c r="A16">
        <f t="shared" si="0"/>
        <v>13</v>
      </c>
      <c r="B16" s="12">
        <f t="shared" si="1"/>
        <v>8192</v>
      </c>
    </row>
    <row r="17" spans="1:2" x14ac:dyDescent="0.3">
      <c r="A17">
        <f t="shared" si="0"/>
        <v>14</v>
      </c>
      <c r="B17" s="12">
        <f t="shared" si="1"/>
        <v>16384</v>
      </c>
    </row>
    <row r="18" spans="1:2" x14ac:dyDescent="0.3">
      <c r="A18">
        <f t="shared" si="0"/>
        <v>15</v>
      </c>
      <c r="B18" s="12">
        <f t="shared" si="1"/>
        <v>32768</v>
      </c>
    </row>
    <row r="19" spans="1:2" x14ac:dyDescent="0.3">
      <c r="A19">
        <f t="shared" si="0"/>
        <v>16</v>
      </c>
      <c r="B19" s="12">
        <f t="shared" si="1"/>
        <v>65536</v>
      </c>
    </row>
    <row r="20" spans="1:2" x14ac:dyDescent="0.3">
      <c r="A20">
        <f t="shared" si="0"/>
        <v>17</v>
      </c>
      <c r="B20" s="12">
        <f t="shared" si="1"/>
        <v>131072</v>
      </c>
    </row>
    <row r="21" spans="1:2" x14ac:dyDescent="0.3">
      <c r="A21">
        <f t="shared" si="0"/>
        <v>18</v>
      </c>
      <c r="B21" s="12">
        <f t="shared" si="1"/>
        <v>262144</v>
      </c>
    </row>
    <row r="22" spans="1:2" x14ac:dyDescent="0.3">
      <c r="A22">
        <f t="shared" si="0"/>
        <v>19</v>
      </c>
      <c r="B22" s="12">
        <f t="shared" si="1"/>
        <v>524288</v>
      </c>
    </row>
    <row r="23" spans="1:2" x14ac:dyDescent="0.3">
      <c r="A23">
        <f t="shared" si="0"/>
        <v>20</v>
      </c>
      <c r="B23" s="12">
        <f t="shared" si="1"/>
        <v>1048576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Tasks</vt:lpstr>
      <vt:lpstr>Sheet1</vt:lpstr>
      <vt:lpstr>Loras Jterm 2022</vt:lpstr>
      <vt:lpstr>Sheet2</vt:lpstr>
      <vt:lpstr>'Loras Jterm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J. Hitchcock</dc:creator>
  <cp:lastModifiedBy>Nicolas A. Garcia</cp:lastModifiedBy>
  <cp:lastPrinted>2022-01-05T04:44:32Z</cp:lastPrinted>
  <dcterms:created xsi:type="dcterms:W3CDTF">2021-08-26T21:06:08Z</dcterms:created>
  <dcterms:modified xsi:type="dcterms:W3CDTF">2022-01-12T01:37:39Z</dcterms:modified>
</cp:coreProperties>
</file>