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IT\"/>
    </mc:Choice>
  </mc:AlternateContent>
  <xr:revisionPtr revIDLastSave="0" documentId="8_{C73B3F24-0E2C-4479-A4FD-01EECE080EBF}" xr6:coauthVersionLast="36" xr6:coauthVersionMax="36" xr10:uidLastSave="{00000000-0000-0000-0000-000000000000}"/>
  <bookViews>
    <workbookView xWindow="0" yWindow="0" windowWidth="19200" windowHeight="6930" activeTab="2" xr2:uid="{5B127D28-F2F7-4E64-8F4B-CF330F22141F}"/>
  </bookViews>
  <sheets>
    <sheet name="GPA" sheetId="1" r:id="rId1"/>
    <sheet name="Grade Table" sheetId="3" r:id="rId2"/>
    <sheet name="GPA Calc" sheetId="4" r:id="rId3"/>
  </sheets>
  <definedNames>
    <definedName name="GrdTable">'Grade Table'!$A$2:$F$18</definedName>
    <definedName name="_xlnm.Print_Titles" localSheetId="0">GPA!$7:$7</definedName>
    <definedName name="_xlnm.Print_Titles" localSheetId="1">'Grade Table'!$1:$1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4" i="4"/>
  <c r="B4" i="4"/>
  <c r="B12" i="4"/>
  <c r="B9" i="4"/>
  <c r="E9" i="4" l="1"/>
  <c r="E8" i="4" s="1"/>
  <c r="B14" i="4"/>
  <c r="B13" i="4" s="1"/>
  <c r="K51" i="1"/>
  <c r="J51" i="1"/>
  <c r="I51" i="1"/>
  <c r="L51" i="1" s="1"/>
  <c r="K50" i="1"/>
  <c r="J50" i="1"/>
  <c r="I50" i="1"/>
  <c r="L50" i="1" s="1"/>
  <c r="K49" i="1"/>
  <c r="J49" i="1"/>
  <c r="I49" i="1"/>
  <c r="L49" i="1" s="1"/>
  <c r="K48" i="1"/>
  <c r="J48" i="1"/>
  <c r="I48" i="1"/>
  <c r="L48" i="1" s="1"/>
  <c r="K47" i="1"/>
  <c r="J47" i="1"/>
  <c r="I47" i="1"/>
  <c r="L47" i="1" s="1"/>
  <c r="K46" i="1"/>
  <c r="J46" i="1"/>
  <c r="I46" i="1"/>
  <c r="L46" i="1" s="1"/>
  <c r="K45" i="1"/>
  <c r="J45" i="1"/>
  <c r="I45" i="1"/>
  <c r="K44" i="1"/>
  <c r="J44" i="1"/>
  <c r="I44" i="1"/>
  <c r="K43" i="1"/>
  <c r="J43" i="1"/>
  <c r="I43" i="1"/>
  <c r="K42" i="1"/>
  <c r="J42" i="1"/>
  <c r="I42" i="1"/>
  <c r="L42" i="1" s="1"/>
  <c r="K41" i="1"/>
  <c r="J41" i="1"/>
  <c r="I41" i="1"/>
  <c r="L41" i="1" s="1"/>
  <c r="K40" i="1"/>
  <c r="J40" i="1"/>
  <c r="I40" i="1"/>
  <c r="K39" i="1"/>
  <c r="J39" i="1"/>
  <c r="I39" i="1"/>
  <c r="K38" i="1"/>
  <c r="J38" i="1"/>
  <c r="I38" i="1"/>
  <c r="K37" i="1"/>
  <c r="J37" i="1"/>
  <c r="I37" i="1"/>
  <c r="L37" i="1" s="1"/>
  <c r="K36" i="1"/>
  <c r="J36" i="1"/>
  <c r="I36" i="1"/>
  <c r="K9" i="1"/>
  <c r="K8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I9" i="1"/>
  <c r="I8" i="1"/>
  <c r="A2" i="1"/>
  <c r="A1" i="1"/>
  <c r="I31" i="1"/>
  <c r="I32" i="1"/>
  <c r="I33" i="1"/>
  <c r="I34" i="1"/>
  <c r="I35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0" i="1"/>
  <c r="J10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0" i="1"/>
  <c r="I29" i="1"/>
  <c r="I28" i="1"/>
  <c r="L28" i="1" s="1"/>
  <c r="I27" i="1"/>
  <c r="I26" i="1"/>
  <c r="L26" i="1" s="1"/>
  <c r="L30" i="1" l="1"/>
  <c r="L43" i="1"/>
  <c r="J2" i="1"/>
  <c r="L45" i="1"/>
  <c r="L44" i="1"/>
  <c r="L38" i="1"/>
  <c r="L36" i="1"/>
  <c r="L40" i="1"/>
  <c r="L39" i="1"/>
  <c r="K2" i="1"/>
  <c r="L9" i="1"/>
  <c r="L8" i="1"/>
  <c r="L27" i="1"/>
  <c r="L10" i="1"/>
  <c r="L33" i="1"/>
  <c r="K1" i="1"/>
  <c r="J1" i="1"/>
  <c r="L11" i="1"/>
  <c r="L15" i="1"/>
  <c r="L19" i="1"/>
  <c r="L23" i="1"/>
  <c r="L16" i="1"/>
  <c r="L12" i="1"/>
  <c r="L20" i="1"/>
  <c r="L24" i="1"/>
  <c r="L13" i="1"/>
  <c r="L17" i="1"/>
  <c r="L21" i="1"/>
  <c r="L25" i="1"/>
  <c r="L34" i="1"/>
  <c r="L32" i="1"/>
  <c r="L29" i="1"/>
  <c r="L14" i="1"/>
  <c r="L18" i="1"/>
  <c r="L22" i="1"/>
  <c r="L35" i="1"/>
  <c r="L31" i="1"/>
  <c r="L2" i="1" l="1"/>
  <c r="I2" i="1" s="1"/>
  <c r="L1" i="1"/>
  <c r="I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Tvedt</author>
  </authors>
  <commentList>
    <comment ref="J4" authorId="0" shapeId="0" xr:uid="{26EA8A38-6595-4666-9D75-689CC341B6AA}">
      <text>
        <r>
          <rPr>
            <b/>
            <sz val="9"/>
            <color indexed="81"/>
            <rFont val="Tahoma"/>
            <family val="2"/>
          </rPr>
          <t>Matthew Tvedt:</t>
        </r>
        <r>
          <rPr>
            <sz val="9"/>
            <color indexed="81"/>
            <rFont val="Tahoma"/>
            <family val="2"/>
          </rPr>
          <t xml:space="preserve">
ATT = Attempted Credits</t>
        </r>
      </text>
    </comment>
    <comment ref="L4" authorId="0" shapeId="0" xr:uid="{45B77218-9E01-414A-B764-E15E1E14DFC4}">
      <text>
        <r>
          <rPr>
            <b/>
            <sz val="9"/>
            <color indexed="81"/>
            <rFont val="Tahoma"/>
            <family val="2"/>
          </rPr>
          <t>Matthew Tvedt:</t>
        </r>
        <r>
          <rPr>
            <sz val="9"/>
            <color indexed="81"/>
            <rFont val="Tahoma"/>
            <family val="2"/>
          </rPr>
          <t xml:space="preserve">
HPTS = Honor Points
HPTS = GPTS * EARN
HPTS = Grade Points * Earned Credits</t>
        </r>
      </text>
    </comment>
    <comment ref="J7" authorId="0" shapeId="0" xr:uid="{A8B7074A-7368-49D6-B909-E1B897475869}">
      <text>
        <r>
          <rPr>
            <b/>
            <sz val="9"/>
            <color indexed="81"/>
            <rFont val="Tahoma"/>
            <family val="2"/>
          </rPr>
          <t>Matthew Tvedt:</t>
        </r>
        <r>
          <rPr>
            <sz val="9"/>
            <color indexed="81"/>
            <rFont val="Tahoma"/>
            <family val="2"/>
          </rPr>
          <t xml:space="preserve">
ATT = Attempted Credits</t>
        </r>
      </text>
    </comment>
    <comment ref="L7" authorId="0" shapeId="0" xr:uid="{3EDCC3B3-5A8E-444F-ABF4-CF5977854CDC}">
      <text>
        <r>
          <rPr>
            <b/>
            <sz val="9"/>
            <color indexed="81"/>
            <rFont val="Tahoma"/>
            <family val="2"/>
          </rPr>
          <t>Matthew Tvedt:</t>
        </r>
        <r>
          <rPr>
            <sz val="9"/>
            <color indexed="81"/>
            <rFont val="Tahoma"/>
            <family val="2"/>
          </rPr>
          <t xml:space="preserve">
HPTS = Honor Points
HPTS = GPTS * EARN
HPTS = Grade Points * Earned Credits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Tvedt</author>
  </authors>
  <commentList>
    <comment ref="C1" authorId="0" shapeId="0" xr:uid="{1368C645-DB5A-4BF5-AA16-E4DDE64FAD7D}">
      <text>
        <r>
          <rPr>
            <b/>
            <sz val="9"/>
            <color indexed="81"/>
            <rFont val="Tahoma"/>
            <family val="2"/>
          </rPr>
          <t>Matthew Tvedt:</t>
        </r>
        <r>
          <rPr>
            <sz val="9"/>
            <color indexed="81"/>
            <rFont val="Tahoma"/>
            <family val="2"/>
          </rPr>
          <t xml:space="preserve">
ATT = Attempted Credits</t>
        </r>
      </text>
    </comment>
  </commentList>
</comments>
</file>

<file path=xl/sharedStrings.xml><?xml version="1.0" encoding="utf-8"?>
<sst xmlns="http://schemas.openxmlformats.org/spreadsheetml/2006/main" count="234" uniqueCount="110">
  <si>
    <t>Fall</t>
  </si>
  <si>
    <t>Spring</t>
  </si>
  <si>
    <t>SEM</t>
  </si>
  <si>
    <t>YEAR</t>
  </si>
  <si>
    <t>DEPT</t>
  </si>
  <si>
    <t>CRS</t>
  </si>
  <si>
    <t>TITLE</t>
  </si>
  <si>
    <t>CR</t>
  </si>
  <si>
    <t>GRD</t>
  </si>
  <si>
    <t>ATT</t>
  </si>
  <si>
    <t>GPTS</t>
  </si>
  <si>
    <t>EARN</t>
  </si>
  <si>
    <t>HPTS</t>
  </si>
  <si>
    <t>CTL</t>
  </si>
  <si>
    <t>LIB</t>
  </si>
  <si>
    <t>A</t>
  </si>
  <si>
    <t>PSY</t>
  </si>
  <si>
    <t>Intro Psych</t>
  </si>
  <si>
    <t>B</t>
  </si>
  <si>
    <t>C</t>
  </si>
  <si>
    <t>CIT</t>
  </si>
  <si>
    <t>D</t>
  </si>
  <si>
    <t>F</t>
  </si>
  <si>
    <t>I</t>
  </si>
  <si>
    <t>P</t>
  </si>
  <si>
    <t>W</t>
  </si>
  <si>
    <t>COMMENT</t>
  </si>
  <si>
    <t>Excellent</t>
  </si>
  <si>
    <t>Good</t>
  </si>
  <si>
    <t>Average</t>
  </si>
  <si>
    <t>Below Average</t>
  </si>
  <si>
    <t>Fail</t>
  </si>
  <si>
    <t>Incomplete</t>
  </si>
  <si>
    <t>Pass</t>
  </si>
  <si>
    <t>Withdraw</t>
  </si>
  <si>
    <t>ENG</t>
  </si>
  <si>
    <t>Ancient Greek Lit</t>
  </si>
  <si>
    <t>COM</t>
  </si>
  <si>
    <t>Comm Theory</t>
  </si>
  <si>
    <t>College Writing</t>
  </si>
  <si>
    <t>HIS</t>
  </si>
  <si>
    <t>Islamic Civ</t>
  </si>
  <si>
    <t>Engaging Diff</t>
  </si>
  <si>
    <t>A-</t>
  </si>
  <si>
    <t>The Displaced Person</t>
  </si>
  <si>
    <t>RST</t>
  </si>
  <si>
    <t>World Religions</t>
  </si>
  <si>
    <t>Lifespan Development</t>
  </si>
  <si>
    <t>Midwest Drifless Area</t>
  </si>
  <si>
    <t>M-Term</t>
  </si>
  <si>
    <t>Community of Hope</t>
  </si>
  <si>
    <t>The Catholic Heritage</t>
  </si>
  <si>
    <t>Intro to Peace &amp; Justice</t>
  </si>
  <si>
    <t>Abnormal Psychology</t>
  </si>
  <si>
    <t>Res Methods &amp; Stats</t>
  </si>
  <si>
    <t>Science, Faith, and Knowledge</t>
  </si>
  <si>
    <t>Culture &amp; Psychopathology</t>
  </si>
  <si>
    <t>B+</t>
  </si>
  <si>
    <t>EGR</t>
  </si>
  <si>
    <t>Intro to Robotics</t>
  </si>
  <si>
    <t>Oral Communication</t>
  </si>
  <si>
    <t>BUS</t>
  </si>
  <si>
    <t>Principles of Management</t>
  </si>
  <si>
    <t>Belief, Unbelief, and Good Life</t>
  </si>
  <si>
    <t>Principles of Computing &amp; IT</t>
  </si>
  <si>
    <t>ACC</t>
  </si>
  <si>
    <t>Managerial Accounting</t>
  </si>
  <si>
    <t>ECO</t>
  </si>
  <si>
    <t>Principles of Microeconomics</t>
  </si>
  <si>
    <t>Principles of Marketing</t>
  </si>
  <si>
    <t>SEQ</t>
  </si>
  <si>
    <t>B-</t>
  </si>
  <si>
    <t>C+</t>
  </si>
  <si>
    <t>C-</t>
  </si>
  <si>
    <t>D+</t>
  </si>
  <si>
    <t>D-</t>
  </si>
  <si>
    <t>Order</t>
  </si>
  <si>
    <t>TR</t>
  </si>
  <si>
    <t>AP</t>
  </si>
  <si>
    <t>Adv Place</t>
  </si>
  <si>
    <t>Transfer</t>
  </si>
  <si>
    <t>Brain &amp; Behavior</t>
  </si>
  <si>
    <t>Pre-Calc</t>
  </si>
  <si>
    <t>Statistics</t>
  </si>
  <si>
    <t>Grand Total</t>
  </si>
  <si>
    <t>Select Total</t>
  </si>
  <si>
    <t>MAT</t>
  </si>
  <si>
    <t>Foundations of Ethics</t>
  </si>
  <si>
    <t>Jesus &amp; The Gospels</t>
  </si>
  <si>
    <t>BAN</t>
  </si>
  <si>
    <t>Essentials of Analytics</t>
  </si>
  <si>
    <t>Business Law I</t>
  </si>
  <si>
    <t>Managerial Finance</t>
  </si>
  <si>
    <t>Human Resource Management</t>
  </si>
  <si>
    <t>Global Leadership</t>
  </si>
  <si>
    <t>Worship: Foretaste of Heaven</t>
  </si>
  <si>
    <t>Catholic Social Teachings</t>
  </si>
  <si>
    <t>BUS Elective</t>
  </si>
  <si>
    <t>CP Course</t>
  </si>
  <si>
    <t>Practicum in Parish Ministry</t>
  </si>
  <si>
    <t>Religious Studies and Theology Process Writing</t>
  </si>
  <si>
    <t>Business Seminar</t>
  </si>
  <si>
    <t>Capstone Research</t>
  </si>
  <si>
    <t>I have</t>
  </si>
  <si>
    <t>Credits</t>
  </si>
  <si>
    <t>GPA</t>
  </si>
  <si>
    <t>Honor Pts</t>
  </si>
  <si>
    <t>If I take</t>
  </si>
  <si>
    <t>I will have</t>
  </si>
  <si>
    <t>I want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</si>
</sst>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2" borderId="0" xfId="0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4C00-42AD-4ED8-A1D4-F3A967C38E98}">
  <dimension ref="A1:L51"/>
  <sheetViews>
    <sheetView workbookViewId="0">
      <pane ySplit="7" topLeftCell="A8" activePane="bottomLeft" state="frozen"/>
      <selection pane="bottomLeft" activeCell="E5" sqref="E5"/>
    </sheetView>
  </sheetViews>
  <sheetFormatPr defaultRowHeight="14.5" x14ac:dyDescent="0.35"/>
  <cols>
    <col min="1" max="1" width="4.08984375" bestFit="1" customWidth="1"/>
    <col min="2" max="2" width="7.54296875" bestFit="1" customWidth="1"/>
    <col min="3" max="3" width="5.08984375" bestFit="1" customWidth="1"/>
    <col min="4" max="4" width="5.1796875" bestFit="1" customWidth="1"/>
    <col min="5" max="5" width="3.90625" bestFit="1" customWidth="1"/>
    <col min="6" max="6" width="26.1796875" bestFit="1" customWidth="1"/>
    <col min="7" max="7" width="3" bestFit="1" customWidth="1"/>
  </cols>
  <sheetData>
    <row r="1" spans="1:12" x14ac:dyDescent="0.35">
      <c r="A1">
        <f>COUNT(A7:A52)</f>
        <v>44</v>
      </c>
      <c r="F1" t="s">
        <v>84</v>
      </c>
      <c r="I1" s="4">
        <f>L1/J1</f>
        <v>3.7081967213114746</v>
      </c>
      <c r="J1">
        <f>SUM(J7:J52)</f>
        <v>61</v>
      </c>
      <c r="K1">
        <f>SUM(K7:K52)</f>
        <v>69</v>
      </c>
      <c r="L1">
        <f>SUM(L7:L52)</f>
        <v>226.19999999999996</v>
      </c>
    </row>
    <row r="2" spans="1:12" x14ac:dyDescent="0.35">
      <c r="A2">
        <f>DCOUNT($A$7:$L$52,A7,$A$4:$L$5)</f>
        <v>1</v>
      </c>
      <c r="F2" t="s">
        <v>85</v>
      </c>
      <c r="I2" s="4">
        <f>L2/J2</f>
        <v>3.3</v>
      </c>
      <c r="J2" s="3">
        <f>DSUM($A$7:$L$52,J7,$A$4:$L$5)</f>
        <v>4</v>
      </c>
      <c r="K2" s="3">
        <f>DSUM($A$7:$L$52,K7,$A$4:$L$5)</f>
        <v>4</v>
      </c>
      <c r="L2" s="3">
        <f>DSUM($A$7:$L$52,L7,$A$4:$L$5)</f>
        <v>13.2</v>
      </c>
    </row>
    <row r="4" spans="1:12" x14ac:dyDescent="0.35">
      <c r="A4" s="2" t="s">
        <v>70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10</v>
      </c>
      <c r="J4" s="2" t="s">
        <v>9</v>
      </c>
      <c r="K4" s="2" t="s">
        <v>11</v>
      </c>
      <c r="L4" s="2" t="s">
        <v>12</v>
      </c>
    </row>
    <row r="5" spans="1:12" x14ac:dyDescent="0.35">
      <c r="D5" t="s">
        <v>58</v>
      </c>
    </row>
    <row r="7" spans="1:12" s="2" customFormat="1" x14ac:dyDescent="0.35">
      <c r="A7" s="2" t="s">
        <v>70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10</v>
      </c>
      <c r="J7" s="2" t="s">
        <v>9</v>
      </c>
      <c r="K7" s="2" t="s">
        <v>11</v>
      </c>
      <c r="L7" s="2" t="s">
        <v>12</v>
      </c>
    </row>
    <row r="8" spans="1:12" x14ac:dyDescent="0.35">
      <c r="A8">
        <v>1</v>
      </c>
      <c r="B8" t="s">
        <v>1</v>
      </c>
      <c r="C8">
        <v>2019</v>
      </c>
      <c r="D8" t="s">
        <v>86</v>
      </c>
      <c r="E8">
        <v>117</v>
      </c>
      <c r="F8" t="s">
        <v>82</v>
      </c>
      <c r="G8">
        <v>4</v>
      </c>
      <c r="H8" t="s">
        <v>77</v>
      </c>
      <c r="I8" s="5">
        <f t="shared" ref="I8:I51" si="0">IF(ISBLANK($H8),0,VLOOKUP($H8,GrdTable,2,FALSE))</f>
        <v>0</v>
      </c>
      <c r="J8" s="5">
        <f t="shared" ref="J8:J51" si="1">IF(ISBLANK($H8),0,VLOOKUP($H8,GrdTable,3,FALSE)*$G8)</f>
        <v>0</v>
      </c>
      <c r="K8" s="5">
        <f t="shared" ref="K8:K51" si="2">IF(ISBLANK($H8),0,VLOOKUP($H8,GrdTable,4,FALSE)*$G8)</f>
        <v>4</v>
      </c>
      <c r="L8" s="5">
        <f t="shared" ref="L8:L9" si="3">I8*K8</f>
        <v>0</v>
      </c>
    </row>
    <row r="9" spans="1:12" x14ac:dyDescent="0.35">
      <c r="A9">
        <v>2</v>
      </c>
      <c r="B9" t="s">
        <v>1</v>
      </c>
      <c r="C9">
        <v>2020</v>
      </c>
      <c r="D9" t="s">
        <v>86</v>
      </c>
      <c r="E9">
        <v>115</v>
      </c>
      <c r="F9" t="s">
        <v>83</v>
      </c>
      <c r="G9">
        <v>4</v>
      </c>
      <c r="H9" t="s">
        <v>77</v>
      </c>
      <c r="I9" s="5">
        <f t="shared" si="0"/>
        <v>0</v>
      </c>
      <c r="J9" s="5">
        <f t="shared" si="1"/>
        <v>0</v>
      </c>
      <c r="K9" s="5">
        <f t="shared" si="2"/>
        <v>4</v>
      </c>
      <c r="L9" s="5">
        <f t="shared" si="3"/>
        <v>0</v>
      </c>
    </row>
    <row r="10" spans="1:12" x14ac:dyDescent="0.35">
      <c r="A10">
        <v>3</v>
      </c>
      <c r="B10" t="s">
        <v>0</v>
      </c>
      <c r="C10">
        <v>2020</v>
      </c>
      <c r="D10" t="s">
        <v>35</v>
      </c>
      <c r="E10">
        <v>291</v>
      </c>
      <c r="F10" t="s">
        <v>36</v>
      </c>
      <c r="G10">
        <v>3</v>
      </c>
      <c r="H10" t="s">
        <v>43</v>
      </c>
      <c r="I10" s="5">
        <f t="shared" si="0"/>
        <v>3.7</v>
      </c>
      <c r="J10" s="5">
        <f t="shared" si="1"/>
        <v>3</v>
      </c>
      <c r="K10" s="5">
        <f t="shared" si="2"/>
        <v>3</v>
      </c>
      <c r="L10" s="5">
        <f>I10*K10</f>
        <v>11.100000000000001</v>
      </c>
    </row>
    <row r="11" spans="1:12" x14ac:dyDescent="0.35">
      <c r="A11">
        <v>4</v>
      </c>
      <c r="B11" t="s">
        <v>0</v>
      </c>
      <c r="C11">
        <v>2020</v>
      </c>
      <c r="D11" t="s">
        <v>37</v>
      </c>
      <c r="E11">
        <v>190</v>
      </c>
      <c r="F11" t="s">
        <v>38</v>
      </c>
      <c r="G11">
        <v>3</v>
      </c>
      <c r="H11" t="s">
        <v>15</v>
      </c>
      <c r="I11" s="5">
        <f t="shared" si="0"/>
        <v>4</v>
      </c>
      <c r="J11" s="5">
        <f t="shared" si="1"/>
        <v>3</v>
      </c>
      <c r="K11" s="5">
        <f t="shared" si="2"/>
        <v>3</v>
      </c>
      <c r="L11" s="5">
        <f t="shared" ref="L11:L35" si="4">I11*K11</f>
        <v>12</v>
      </c>
    </row>
    <row r="12" spans="1:12" x14ac:dyDescent="0.35">
      <c r="A12">
        <v>5</v>
      </c>
      <c r="B12" t="s">
        <v>0</v>
      </c>
      <c r="C12">
        <v>2020</v>
      </c>
      <c r="D12" t="s">
        <v>35</v>
      </c>
      <c r="E12">
        <v>105</v>
      </c>
      <c r="F12" t="s">
        <v>39</v>
      </c>
      <c r="G12">
        <v>3</v>
      </c>
      <c r="H12" t="s">
        <v>15</v>
      </c>
      <c r="I12" s="5">
        <f t="shared" si="0"/>
        <v>4</v>
      </c>
      <c r="J12" s="5">
        <f t="shared" si="1"/>
        <v>3</v>
      </c>
      <c r="K12" s="5">
        <f t="shared" si="2"/>
        <v>3</v>
      </c>
      <c r="L12" s="5">
        <f t="shared" si="4"/>
        <v>12</v>
      </c>
    </row>
    <row r="13" spans="1:12" x14ac:dyDescent="0.35">
      <c r="A13">
        <v>6</v>
      </c>
      <c r="B13" t="s">
        <v>0</v>
      </c>
      <c r="C13">
        <v>2020</v>
      </c>
      <c r="D13" t="s">
        <v>40</v>
      </c>
      <c r="E13">
        <v>182</v>
      </c>
      <c r="F13" t="s">
        <v>41</v>
      </c>
      <c r="G13">
        <v>3</v>
      </c>
      <c r="H13" t="s">
        <v>43</v>
      </c>
      <c r="I13" s="5">
        <f t="shared" si="0"/>
        <v>3.7</v>
      </c>
      <c r="J13" s="5">
        <f t="shared" si="1"/>
        <v>3</v>
      </c>
      <c r="K13" s="5">
        <f t="shared" si="2"/>
        <v>3</v>
      </c>
      <c r="L13" s="5">
        <f t="shared" si="4"/>
        <v>11.100000000000001</v>
      </c>
    </row>
    <row r="14" spans="1:12" x14ac:dyDescent="0.35">
      <c r="A14">
        <v>7</v>
      </c>
      <c r="B14" t="s">
        <v>0</v>
      </c>
      <c r="C14">
        <v>2020</v>
      </c>
      <c r="D14" t="s">
        <v>13</v>
      </c>
      <c r="E14">
        <v>101</v>
      </c>
      <c r="F14" t="s">
        <v>42</v>
      </c>
      <c r="G14">
        <v>3</v>
      </c>
      <c r="H14" t="s">
        <v>43</v>
      </c>
      <c r="I14" s="5">
        <f t="shared" si="0"/>
        <v>3.7</v>
      </c>
      <c r="J14" s="5">
        <f t="shared" si="1"/>
        <v>3</v>
      </c>
      <c r="K14" s="5">
        <f t="shared" si="2"/>
        <v>3</v>
      </c>
      <c r="L14" s="5">
        <f t="shared" si="4"/>
        <v>11.100000000000001</v>
      </c>
    </row>
    <row r="15" spans="1:12" x14ac:dyDescent="0.35">
      <c r="A15">
        <v>8</v>
      </c>
      <c r="B15" t="s">
        <v>1</v>
      </c>
      <c r="C15">
        <v>2021</v>
      </c>
      <c r="D15" t="s">
        <v>13</v>
      </c>
      <c r="E15">
        <v>230</v>
      </c>
      <c r="F15" t="s">
        <v>44</v>
      </c>
      <c r="G15">
        <v>3</v>
      </c>
      <c r="H15" t="s">
        <v>43</v>
      </c>
      <c r="I15" s="5">
        <f t="shared" si="0"/>
        <v>3.7</v>
      </c>
      <c r="J15" s="5">
        <f t="shared" si="1"/>
        <v>3</v>
      </c>
      <c r="K15" s="5">
        <f t="shared" si="2"/>
        <v>3</v>
      </c>
      <c r="L15" s="5">
        <f t="shared" si="4"/>
        <v>11.100000000000001</v>
      </c>
    </row>
    <row r="16" spans="1:12" x14ac:dyDescent="0.35">
      <c r="A16">
        <v>9</v>
      </c>
      <c r="B16" t="s">
        <v>1</v>
      </c>
      <c r="C16">
        <v>2021</v>
      </c>
      <c r="D16" t="s">
        <v>45</v>
      </c>
      <c r="E16">
        <v>201</v>
      </c>
      <c r="F16" t="s">
        <v>46</v>
      </c>
      <c r="G16">
        <v>3</v>
      </c>
      <c r="H16" t="s">
        <v>15</v>
      </c>
      <c r="I16" s="5">
        <f t="shared" si="0"/>
        <v>4</v>
      </c>
      <c r="J16" s="5">
        <f t="shared" si="1"/>
        <v>3</v>
      </c>
      <c r="K16" s="5">
        <f t="shared" si="2"/>
        <v>3</v>
      </c>
      <c r="L16" s="5">
        <f t="shared" si="4"/>
        <v>12</v>
      </c>
    </row>
    <row r="17" spans="1:12" x14ac:dyDescent="0.35">
      <c r="A17">
        <v>10</v>
      </c>
      <c r="B17" t="s">
        <v>1</v>
      </c>
      <c r="C17">
        <v>2021</v>
      </c>
      <c r="D17" t="s">
        <v>16</v>
      </c>
      <c r="E17">
        <v>121</v>
      </c>
      <c r="F17" t="s">
        <v>47</v>
      </c>
      <c r="G17">
        <v>3</v>
      </c>
      <c r="H17" t="s">
        <v>15</v>
      </c>
      <c r="I17" s="5">
        <f t="shared" si="0"/>
        <v>4</v>
      </c>
      <c r="J17" s="5">
        <f t="shared" si="1"/>
        <v>3</v>
      </c>
      <c r="K17" s="5">
        <f t="shared" si="2"/>
        <v>3</v>
      </c>
      <c r="L17" s="5">
        <f t="shared" si="4"/>
        <v>12</v>
      </c>
    </row>
    <row r="18" spans="1:12" x14ac:dyDescent="0.35">
      <c r="A18">
        <v>11</v>
      </c>
      <c r="B18" t="s">
        <v>1</v>
      </c>
      <c r="C18">
        <v>2021</v>
      </c>
      <c r="D18" t="s">
        <v>16</v>
      </c>
      <c r="E18">
        <v>101</v>
      </c>
      <c r="F18" t="s">
        <v>17</v>
      </c>
      <c r="G18">
        <v>3</v>
      </c>
      <c r="H18" t="s">
        <v>15</v>
      </c>
      <c r="I18" s="5">
        <f t="shared" si="0"/>
        <v>4</v>
      </c>
      <c r="J18" s="5">
        <f t="shared" si="1"/>
        <v>3</v>
      </c>
      <c r="K18" s="5">
        <f t="shared" si="2"/>
        <v>3</v>
      </c>
      <c r="L18" s="5">
        <f t="shared" si="4"/>
        <v>12</v>
      </c>
    </row>
    <row r="19" spans="1:12" x14ac:dyDescent="0.35">
      <c r="A19">
        <v>12</v>
      </c>
      <c r="B19" t="s">
        <v>1</v>
      </c>
      <c r="C19">
        <v>2021</v>
      </c>
      <c r="D19" t="s">
        <v>14</v>
      </c>
      <c r="E19">
        <v>102</v>
      </c>
      <c r="F19" t="s">
        <v>48</v>
      </c>
      <c r="G19">
        <v>3</v>
      </c>
      <c r="H19" t="s">
        <v>43</v>
      </c>
      <c r="I19" s="5">
        <f t="shared" si="0"/>
        <v>3.7</v>
      </c>
      <c r="J19" s="5">
        <f t="shared" si="1"/>
        <v>3</v>
      </c>
      <c r="K19" s="5">
        <f t="shared" si="2"/>
        <v>3</v>
      </c>
      <c r="L19" s="5">
        <f t="shared" si="4"/>
        <v>11.100000000000001</v>
      </c>
    </row>
    <row r="20" spans="1:12" x14ac:dyDescent="0.35">
      <c r="A20">
        <v>13</v>
      </c>
      <c r="B20" t="s">
        <v>49</v>
      </c>
      <c r="C20">
        <v>2021</v>
      </c>
      <c r="D20" t="s">
        <v>45</v>
      </c>
      <c r="E20">
        <v>150</v>
      </c>
      <c r="F20" t="s">
        <v>50</v>
      </c>
      <c r="G20">
        <v>3</v>
      </c>
      <c r="H20" t="s">
        <v>43</v>
      </c>
      <c r="I20" s="5">
        <f t="shared" si="0"/>
        <v>3.7</v>
      </c>
      <c r="J20" s="5">
        <f t="shared" si="1"/>
        <v>3</v>
      </c>
      <c r="K20" s="5">
        <f t="shared" si="2"/>
        <v>3</v>
      </c>
      <c r="L20" s="5">
        <f t="shared" si="4"/>
        <v>11.100000000000001</v>
      </c>
    </row>
    <row r="21" spans="1:12" x14ac:dyDescent="0.35">
      <c r="A21">
        <v>14</v>
      </c>
      <c r="B21" t="s">
        <v>0</v>
      </c>
      <c r="C21">
        <v>2021</v>
      </c>
      <c r="D21" t="s">
        <v>45</v>
      </c>
      <c r="E21">
        <v>291</v>
      </c>
      <c r="F21" t="s">
        <v>51</v>
      </c>
      <c r="G21">
        <v>3</v>
      </c>
      <c r="H21" t="s">
        <v>43</v>
      </c>
      <c r="I21" s="5">
        <f t="shared" si="0"/>
        <v>3.7</v>
      </c>
      <c r="J21" s="5">
        <f t="shared" si="1"/>
        <v>3</v>
      </c>
      <c r="K21" s="5">
        <f t="shared" si="2"/>
        <v>3</v>
      </c>
      <c r="L21" s="5">
        <f t="shared" si="4"/>
        <v>11.100000000000001</v>
      </c>
    </row>
    <row r="22" spans="1:12" x14ac:dyDescent="0.35">
      <c r="A22">
        <v>15</v>
      </c>
      <c r="B22" t="s">
        <v>0</v>
      </c>
      <c r="C22">
        <v>2021</v>
      </c>
      <c r="D22" t="s">
        <v>45</v>
      </c>
      <c r="E22">
        <v>171</v>
      </c>
      <c r="F22" t="s">
        <v>52</v>
      </c>
      <c r="G22">
        <v>3</v>
      </c>
      <c r="H22" t="s">
        <v>43</v>
      </c>
      <c r="I22" s="5">
        <f t="shared" si="0"/>
        <v>3.7</v>
      </c>
      <c r="J22" s="5">
        <f t="shared" si="1"/>
        <v>3</v>
      </c>
      <c r="K22" s="5">
        <f t="shared" si="2"/>
        <v>3</v>
      </c>
      <c r="L22" s="5">
        <f t="shared" si="4"/>
        <v>11.100000000000001</v>
      </c>
    </row>
    <row r="23" spans="1:12" x14ac:dyDescent="0.35">
      <c r="A23">
        <v>16</v>
      </c>
      <c r="B23" t="s">
        <v>0</v>
      </c>
      <c r="C23">
        <v>2021</v>
      </c>
      <c r="D23" t="s">
        <v>16</v>
      </c>
      <c r="E23">
        <v>231</v>
      </c>
      <c r="F23" t="s">
        <v>53</v>
      </c>
      <c r="G23">
        <v>3</v>
      </c>
      <c r="H23" t="s">
        <v>18</v>
      </c>
      <c r="I23" s="5">
        <f t="shared" si="0"/>
        <v>3</v>
      </c>
      <c r="J23" s="5">
        <f t="shared" si="1"/>
        <v>3</v>
      </c>
      <c r="K23" s="5">
        <f t="shared" si="2"/>
        <v>3</v>
      </c>
      <c r="L23" s="5">
        <f t="shared" si="4"/>
        <v>9</v>
      </c>
    </row>
    <row r="24" spans="1:12" x14ac:dyDescent="0.35">
      <c r="A24">
        <v>17</v>
      </c>
      <c r="B24" t="s">
        <v>0</v>
      </c>
      <c r="C24">
        <v>2021</v>
      </c>
      <c r="D24" t="s">
        <v>16</v>
      </c>
      <c r="E24">
        <v>211</v>
      </c>
      <c r="F24" t="s">
        <v>54</v>
      </c>
      <c r="G24">
        <v>3</v>
      </c>
      <c r="H24" t="s">
        <v>43</v>
      </c>
      <c r="I24" s="5">
        <f t="shared" si="0"/>
        <v>3.7</v>
      </c>
      <c r="J24" s="5">
        <f t="shared" si="1"/>
        <v>3</v>
      </c>
      <c r="K24" s="5">
        <f t="shared" si="2"/>
        <v>3</v>
      </c>
      <c r="L24" s="5">
        <f t="shared" si="4"/>
        <v>11.100000000000001</v>
      </c>
    </row>
    <row r="25" spans="1:12" x14ac:dyDescent="0.35">
      <c r="A25">
        <v>18</v>
      </c>
      <c r="B25" t="s">
        <v>0</v>
      </c>
      <c r="C25">
        <v>2021</v>
      </c>
      <c r="D25" t="s">
        <v>16</v>
      </c>
      <c r="E25">
        <v>201</v>
      </c>
      <c r="F25" t="s">
        <v>81</v>
      </c>
      <c r="G25">
        <v>3</v>
      </c>
      <c r="H25" t="s">
        <v>25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4"/>
        <v>0</v>
      </c>
    </row>
    <row r="26" spans="1:12" x14ac:dyDescent="0.35">
      <c r="A26">
        <v>19</v>
      </c>
      <c r="B26" t="s">
        <v>1</v>
      </c>
      <c r="C26">
        <v>2022</v>
      </c>
      <c r="D26" t="s">
        <v>45</v>
      </c>
      <c r="E26">
        <v>285</v>
      </c>
      <c r="F26" t="s">
        <v>55</v>
      </c>
      <c r="G26">
        <v>3</v>
      </c>
      <c r="H26" t="s">
        <v>43</v>
      </c>
      <c r="I26" s="5">
        <f t="shared" si="0"/>
        <v>3.7</v>
      </c>
      <c r="J26" s="5">
        <f t="shared" si="1"/>
        <v>3</v>
      </c>
      <c r="K26" s="5">
        <f t="shared" si="2"/>
        <v>3</v>
      </c>
      <c r="L26" s="5">
        <f t="shared" si="4"/>
        <v>11.100000000000001</v>
      </c>
    </row>
    <row r="27" spans="1:12" x14ac:dyDescent="0.35">
      <c r="A27">
        <v>20</v>
      </c>
      <c r="B27" t="s">
        <v>1</v>
      </c>
      <c r="C27">
        <v>2022</v>
      </c>
      <c r="D27" t="s">
        <v>16</v>
      </c>
      <c r="E27">
        <v>227</v>
      </c>
      <c r="F27" t="s">
        <v>56</v>
      </c>
      <c r="G27">
        <v>3</v>
      </c>
      <c r="H27" t="s">
        <v>57</v>
      </c>
      <c r="I27" s="5">
        <f t="shared" si="0"/>
        <v>3.3</v>
      </c>
      <c r="J27" s="5">
        <f t="shared" si="1"/>
        <v>3</v>
      </c>
      <c r="K27" s="5">
        <f t="shared" si="2"/>
        <v>3</v>
      </c>
      <c r="L27" s="5">
        <f t="shared" si="4"/>
        <v>9.8999999999999986</v>
      </c>
    </row>
    <row r="28" spans="1:12" x14ac:dyDescent="0.35">
      <c r="A28">
        <v>21</v>
      </c>
      <c r="B28" t="s">
        <v>1</v>
      </c>
      <c r="C28">
        <v>2022</v>
      </c>
      <c r="D28" t="s">
        <v>58</v>
      </c>
      <c r="E28">
        <v>116</v>
      </c>
      <c r="F28" t="s">
        <v>59</v>
      </c>
      <c r="G28">
        <v>4</v>
      </c>
      <c r="H28" t="s">
        <v>57</v>
      </c>
      <c r="I28" s="5">
        <f t="shared" si="0"/>
        <v>3.3</v>
      </c>
      <c r="J28" s="5">
        <f t="shared" si="1"/>
        <v>4</v>
      </c>
      <c r="K28" s="5">
        <f t="shared" si="2"/>
        <v>4</v>
      </c>
      <c r="L28" s="5">
        <f t="shared" si="4"/>
        <v>13.2</v>
      </c>
    </row>
    <row r="29" spans="1:12" x14ac:dyDescent="0.35">
      <c r="A29">
        <v>22</v>
      </c>
      <c r="B29" t="s">
        <v>1</v>
      </c>
      <c r="C29">
        <v>2022</v>
      </c>
      <c r="D29" t="s">
        <v>37</v>
      </c>
      <c r="E29">
        <v>110</v>
      </c>
      <c r="F29" t="s">
        <v>60</v>
      </c>
      <c r="G29">
        <v>3</v>
      </c>
      <c r="H29" t="s">
        <v>43</v>
      </c>
      <c r="I29" s="5">
        <f t="shared" si="0"/>
        <v>3.7</v>
      </c>
      <c r="J29" s="5">
        <f t="shared" si="1"/>
        <v>3</v>
      </c>
      <c r="K29" s="5">
        <f t="shared" si="2"/>
        <v>3</v>
      </c>
      <c r="L29" s="5">
        <f t="shared" si="4"/>
        <v>11.100000000000001</v>
      </c>
    </row>
    <row r="30" spans="1:12" x14ac:dyDescent="0.35">
      <c r="A30">
        <v>23</v>
      </c>
      <c r="B30" t="s">
        <v>1</v>
      </c>
      <c r="C30">
        <v>2022</v>
      </c>
      <c r="D30" t="s">
        <v>61</v>
      </c>
      <c r="E30">
        <v>230</v>
      </c>
      <c r="F30" t="s">
        <v>62</v>
      </c>
      <c r="G30">
        <v>3</v>
      </c>
      <c r="H30" t="s">
        <v>15</v>
      </c>
      <c r="I30" s="5">
        <f t="shared" si="0"/>
        <v>4</v>
      </c>
      <c r="J30" s="5">
        <f t="shared" si="1"/>
        <v>3</v>
      </c>
      <c r="K30" s="5">
        <f t="shared" si="2"/>
        <v>3</v>
      </c>
      <c r="L30" s="5">
        <f t="shared" si="4"/>
        <v>12</v>
      </c>
    </row>
    <row r="31" spans="1:12" x14ac:dyDescent="0.35">
      <c r="A31">
        <v>24</v>
      </c>
      <c r="B31" t="s">
        <v>0</v>
      </c>
      <c r="C31">
        <v>2022</v>
      </c>
      <c r="D31" t="s">
        <v>13</v>
      </c>
      <c r="E31">
        <v>277</v>
      </c>
      <c r="F31" t="s">
        <v>63</v>
      </c>
      <c r="G31">
        <v>3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4"/>
        <v>0</v>
      </c>
    </row>
    <row r="32" spans="1:12" x14ac:dyDescent="0.35">
      <c r="A32">
        <v>25</v>
      </c>
      <c r="B32" t="s">
        <v>0</v>
      </c>
      <c r="C32">
        <v>2022</v>
      </c>
      <c r="D32" t="s">
        <v>20</v>
      </c>
      <c r="E32">
        <v>110</v>
      </c>
      <c r="F32" t="s">
        <v>64</v>
      </c>
      <c r="G32">
        <v>3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4"/>
        <v>0</v>
      </c>
    </row>
    <row r="33" spans="1:12" x14ac:dyDescent="0.35">
      <c r="A33">
        <v>26</v>
      </c>
      <c r="B33" t="s">
        <v>0</v>
      </c>
      <c r="C33">
        <v>2022</v>
      </c>
      <c r="D33" t="s">
        <v>65</v>
      </c>
      <c r="E33">
        <v>227</v>
      </c>
      <c r="F33" t="s">
        <v>66</v>
      </c>
      <c r="G33">
        <v>3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4"/>
        <v>0</v>
      </c>
    </row>
    <row r="34" spans="1:12" x14ac:dyDescent="0.35">
      <c r="A34">
        <v>27</v>
      </c>
      <c r="B34" t="s">
        <v>0</v>
      </c>
      <c r="C34">
        <v>2022</v>
      </c>
      <c r="D34" t="s">
        <v>67</v>
      </c>
      <c r="E34">
        <v>221</v>
      </c>
      <c r="F34" t="s">
        <v>68</v>
      </c>
      <c r="G34">
        <v>3</v>
      </c>
      <c r="I34" s="5">
        <f t="shared" si="0"/>
        <v>0</v>
      </c>
      <c r="J34" s="5">
        <f t="shared" si="1"/>
        <v>0</v>
      </c>
      <c r="K34" s="5">
        <f t="shared" si="2"/>
        <v>0</v>
      </c>
      <c r="L34" s="5">
        <f t="shared" si="4"/>
        <v>0</v>
      </c>
    </row>
    <row r="35" spans="1:12" x14ac:dyDescent="0.35">
      <c r="A35">
        <v>28</v>
      </c>
      <c r="B35" t="s">
        <v>0</v>
      </c>
      <c r="C35">
        <v>2022</v>
      </c>
      <c r="D35" t="s">
        <v>61</v>
      </c>
      <c r="E35">
        <v>240</v>
      </c>
      <c r="F35" t="s">
        <v>69</v>
      </c>
      <c r="G35">
        <v>3</v>
      </c>
      <c r="I35" s="5">
        <f t="shared" si="0"/>
        <v>0</v>
      </c>
      <c r="J35" s="5">
        <f t="shared" si="1"/>
        <v>0</v>
      </c>
      <c r="K35" s="5">
        <f t="shared" si="2"/>
        <v>0</v>
      </c>
      <c r="L35" s="5">
        <f t="shared" si="4"/>
        <v>0</v>
      </c>
    </row>
    <row r="36" spans="1:12" x14ac:dyDescent="0.35">
      <c r="A36">
        <v>29</v>
      </c>
      <c r="B36" t="s">
        <v>1</v>
      </c>
      <c r="C36">
        <v>2023</v>
      </c>
      <c r="D36" t="s">
        <v>45</v>
      </c>
      <c r="E36">
        <v>370</v>
      </c>
      <c r="F36" t="s">
        <v>87</v>
      </c>
      <c r="G36">
        <v>3</v>
      </c>
      <c r="I36" s="5">
        <f t="shared" si="0"/>
        <v>0</v>
      </c>
      <c r="J36" s="5">
        <f t="shared" si="1"/>
        <v>0</v>
      </c>
      <c r="K36" s="5">
        <f t="shared" si="2"/>
        <v>0</v>
      </c>
      <c r="L36" s="5">
        <f t="shared" ref="L36:L40" si="5">I36*K36</f>
        <v>0</v>
      </c>
    </row>
    <row r="37" spans="1:12" x14ac:dyDescent="0.35">
      <c r="A37">
        <v>30</v>
      </c>
      <c r="B37" t="s">
        <v>1</v>
      </c>
      <c r="C37">
        <v>2023</v>
      </c>
      <c r="D37" t="s">
        <v>45</v>
      </c>
      <c r="E37">
        <v>110</v>
      </c>
      <c r="F37" t="s">
        <v>88</v>
      </c>
      <c r="G37">
        <v>3</v>
      </c>
      <c r="I37" s="5">
        <f t="shared" si="0"/>
        <v>0</v>
      </c>
      <c r="J37" s="5">
        <f t="shared" si="1"/>
        <v>0</v>
      </c>
      <c r="K37" s="5">
        <f t="shared" si="2"/>
        <v>0</v>
      </c>
      <c r="L37" s="5">
        <f t="shared" si="5"/>
        <v>0</v>
      </c>
    </row>
    <row r="38" spans="1:12" x14ac:dyDescent="0.35">
      <c r="A38">
        <v>31</v>
      </c>
      <c r="B38" t="s">
        <v>1</v>
      </c>
      <c r="C38">
        <v>2023</v>
      </c>
      <c r="D38" t="s">
        <v>89</v>
      </c>
      <c r="E38">
        <v>210</v>
      </c>
      <c r="F38" t="s">
        <v>90</v>
      </c>
      <c r="G38">
        <v>3</v>
      </c>
      <c r="I38" s="5">
        <f t="shared" si="0"/>
        <v>0</v>
      </c>
      <c r="J38" s="5">
        <f t="shared" si="1"/>
        <v>0</v>
      </c>
      <c r="K38" s="5">
        <f t="shared" si="2"/>
        <v>0</v>
      </c>
      <c r="L38" s="5">
        <f t="shared" si="5"/>
        <v>0</v>
      </c>
    </row>
    <row r="39" spans="1:12" x14ac:dyDescent="0.35">
      <c r="A39">
        <v>32</v>
      </c>
      <c r="B39" t="s">
        <v>1</v>
      </c>
      <c r="C39">
        <v>2023</v>
      </c>
      <c r="D39" t="s">
        <v>61</v>
      </c>
      <c r="E39">
        <v>317</v>
      </c>
      <c r="F39" t="s">
        <v>91</v>
      </c>
      <c r="G39">
        <v>3</v>
      </c>
      <c r="I39" s="5">
        <f t="shared" si="0"/>
        <v>0</v>
      </c>
      <c r="J39" s="5">
        <f t="shared" si="1"/>
        <v>0</v>
      </c>
      <c r="K39" s="5">
        <f t="shared" si="2"/>
        <v>0</v>
      </c>
      <c r="L39" s="5">
        <f t="shared" si="5"/>
        <v>0</v>
      </c>
    </row>
    <row r="40" spans="1:12" x14ac:dyDescent="0.35">
      <c r="A40">
        <v>33</v>
      </c>
      <c r="B40" t="s">
        <v>1</v>
      </c>
      <c r="C40">
        <v>2023</v>
      </c>
      <c r="D40" t="s">
        <v>61</v>
      </c>
      <c r="E40">
        <v>350</v>
      </c>
      <c r="F40" t="s">
        <v>92</v>
      </c>
      <c r="G40">
        <v>3</v>
      </c>
      <c r="I40" s="5">
        <f t="shared" si="0"/>
        <v>0</v>
      </c>
      <c r="J40" s="5">
        <f t="shared" si="1"/>
        <v>0</v>
      </c>
      <c r="K40" s="5">
        <f t="shared" si="2"/>
        <v>0</v>
      </c>
      <c r="L40" s="5">
        <f t="shared" si="5"/>
        <v>0</v>
      </c>
    </row>
    <row r="41" spans="1:12" x14ac:dyDescent="0.35">
      <c r="A41">
        <v>34</v>
      </c>
      <c r="B41" t="s">
        <v>0</v>
      </c>
      <c r="C41">
        <v>2023</v>
      </c>
      <c r="D41" t="s">
        <v>61</v>
      </c>
      <c r="E41">
        <v>335</v>
      </c>
      <c r="F41" t="s">
        <v>93</v>
      </c>
      <c r="G41">
        <v>3</v>
      </c>
      <c r="I41" s="5">
        <f t="shared" si="0"/>
        <v>0</v>
      </c>
      <c r="J41" s="5">
        <f t="shared" si="1"/>
        <v>0</v>
      </c>
      <c r="K41" s="5">
        <f t="shared" si="2"/>
        <v>0</v>
      </c>
      <c r="L41" s="5">
        <f t="shared" ref="L41" si="6">I41*K41</f>
        <v>0</v>
      </c>
    </row>
    <row r="42" spans="1:12" x14ac:dyDescent="0.35">
      <c r="A42">
        <v>35</v>
      </c>
      <c r="B42" t="s">
        <v>0</v>
      </c>
      <c r="C42">
        <v>2023</v>
      </c>
      <c r="D42" t="s">
        <v>61</v>
      </c>
      <c r="E42">
        <v>433</v>
      </c>
      <c r="F42" t="s">
        <v>94</v>
      </c>
      <c r="G42">
        <v>3</v>
      </c>
      <c r="I42" s="5">
        <f t="shared" si="0"/>
        <v>0</v>
      </c>
      <c r="J42" s="5">
        <f t="shared" si="1"/>
        <v>0</v>
      </c>
      <c r="K42" s="5">
        <f t="shared" si="2"/>
        <v>0</v>
      </c>
      <c r="L42" s="5">
        <f t="shared" ref="L42:L44" si="7">I42*K42</f>
        <v>0</v>
      </c>
    </row>
    <row r="43" spans="1:12" x14ac:dyDescent="0.35">
      <c r="A43">
        <v>36</v>
      </c>
      <c r="B43" t="s">
        <v>0</v>
      </c>
      <c r="C43">
        <v>2023</v>
      </c>
      <c r="D43" t="s">
        <v>45</v>
      </c>
      <c r="E43">
        <v>160</v>
      </c>
      <c r="F43" t="s">
        <v>95</v>
      </c>
      <c r="G43">
        <v>3</v>
      </c>
      <c r="I43" s="5">
        <f t="shared" si="0"/>
        <v>0</v>
      </c>
      <c r="J43" s="5">
        <f t="shared" si="1"/>
        <v>0</v>
      </c>
      <c r="K43" s="5">
        <f t="shared" si="2"/>
        <v>0</v>
      </c>
      <c r="L43" s="5">
        <f t="shared" si="7"/>
        <v>0</v>
      </c>
    </row>
    <row r="44" spans="1:12" x14ac:dyDescent="0.35">
      <c r="A44">
        <v>37</v>
      </c>
      <c r="B44" t="s">
        <v>0</v>
      </c>
      <c r="C44">
        <v>2023</v>
      </c>
      <c r="D44" t="s">
        <v>45</v>
      </c>
      <c r="E44">
        <v>371</v>
      </c>
      <c r="F44" t="s">
        <v>96</v>
      </c>
      <c r="G44">
        <v>3</v>
      </c>
      <c r="I44" s="5">
        <f t="shared" si="0"/>
        <v>0</v>
      </c>
      <c r="J44" s="5">
        <f t="shared" si="1"/>
        <v>0</v>
      </c>
      <c r="K44" s="5">
        <f t="shared" si="2"/>
        <v>0</v>
      </c>
      <c r="L44" s="5">
        <f t="shared" si="7"/>
        <v>0</v>
      </c>
    </row>
    <row r="45" spans="1:12" x14ac:dyDescent="0.35">
      <c r="A45">
        <v>38</v>
      </c>
      <c r="B45" t="s">
        <v>0</v>
      </c>
      <c r="C45">
        <v>2023</v>
      </c>
      <c r="D45" t="s">
        <v>45</v>
      </c>
      <c r="E45">
        <v>493</v>
      </c>
      <c r="F45" t="s">
        <v>99</v>
      </c>
      <c r="G45">
        <v>2</v>
      </c>
      <c r="I45" s="5">
        <f t="shared" si="0"/>
        <v>0</v>
      </c>
      <c r="J45" s="5">
        <f t="shared" si="1"/>
        <v>0</v>
      </c>
      <c r="K45" s="5">
        <f t="shared" si="2"/>
        <v>0</v>
      </c>
      <c r="L45" s="5">
        <f t="shared" ref="L45" si="8">I45*K45</f>
        <v>0</v>
      </c>
    </row>
    <row r="46" spans="1:12" ht="29" x14ac:dyDescent="0.35">
      <c r="A46">
        <v>39</v>
      </c>
      <c r="B46" t="s">
        <v>0</v>
      </c>
      <c r="C46">
        <v>2023</v>
      </c>
      <c r="D46" t="s">
        <v>45</v>
      </c>
      <c r="E46">
        <v>399</v>
      </c>
      <c r="F46" s="1" t="s">
        <v>100</v>
      </c>
      <c r="G46">
        <v>1</v>
      </c>
      <c r="I46" s="5">
        <f t="shared" si="0"/>
        <v>0</v>
      </c>
      <c r="J46" s="5">
        <f t="shared" si="1"/>
        <v>0</v>
      </c>
      <c r="K46" s="5">
        <f t="shared" si="2"/>
        <v>0</v>
      </c>
      <c r="L46" s="5">
        <f t="shared" ref="L46:L51" si="9">I46*K46</f>
        <v>0</v>
      </c>
    </row>
    <row r="47" spans="1:12" x14ac:dyDescent="0.35">
      <c r="A47">
        <v>40</v>
      </c>
      <c r="B47" t="s">
        <v>1</v>
      </c>
      <c r="C47">
        <v>2024</v>
      </c>
      <c r="D47" t="s">
        <v>61</v>
      </c>
      <c r="F47" t="s">
        <v>97</v>
      </c>
      <c r="G47">
        <v>3</v>
      </c>
      <c r="I47" s="5">
        <f t="shared" si="0"/>
        <v>0</v>
      </c>
      <c r="J47" s="5">
        <f t="shared" si="1"/>
        <v>0</v>
      </c>
      <c r="K47" s="5">
        <f t="shared" si="2"/>
        <v>0</v>
      </c>
      <c r="L47" s="5">
        <f t="shared" si="9"/>
        <v>0</v>
      </c>
    </row>
    <row r="48" spans="1:12" x14ac:dyDescent="0.35">
      <c r="A48">
        <v>41</v>
      </c>
      <c r="B48" t="s">
        <v>1</v>
      </c>
      <c r="C48">
        <v>2024</v>
      </c>
      <c r="D48" t="s">
        <v>61</v>
      </c>
      <c r="F48" t="s">
        <v>97</v>
      </c>
      <c r="G48">
        <v>3</v>
      </c>
      <c r="I48" s="5">
        <f t="shared" si="0"/>
        <v>0</v>
      </c>
      <c r="J48" s="5">
        <f t="shared" si="1"/>
        <v>0</v>
      </c>
      <c r="K48" s="5">
        <f t="shared" si="2"/>
        <v>0</v>
      </c>
      <c r="L48" s="5">
        <f t="shared" si="9"/>
        <v>0</v>
      </c>
    </row>
    <row r="49" spans="1:12" x14ac:dyDescent="0.35">
      <c r="A49">
        <v>42</v>
      </c>
      <c r="B49" t="s">
        <v>1</v>
      </c>
      <c r="C49">
        <v>2024</v>
      </c>
      <c r="D49" t="s">
        <v>61</v>
      </c>
      <c r="F49" t="s">
        <v>101</v>
      </c>
      <c r="G49">
        <v>3</v>
      </c>
      <c r="I49" s="5">
        <f t="shared" si="0"/>
        <v>0</v>
      </c>
      <c r="J49" s="5">
        <f t="shared" si="1"/>
        <v>0</v>
      </c>
      <c r="K49" s="5">
        <f t="shared" si="2"/>
        <v>0</v>
      </c>
      <c r="L49" s="5">
        <f t="shared" si="9"/>
        <v>0</v>
      </c>
    </row>
    <row r="50" spans="1:12" x14ac:dyDescent="0.35">
      <c r="A50">
        <v>43</v>
      </c>
      <c r="B50" t="s">
        <v>1</v>
      </c>
      <c r="C50">
        <v>2024</v>
      </c>
      <c r="F50" t="s">
        <v>98</v>
      </c>
      <c r="G50">
        <v>3</v>
      </c>
      <c r="I50" s="5">
        <f t="shared" si="0"/>
        <v>0</v>
      </c>
      <c r="J50" s="5">
        <f t="shared" si="1"/>
        <v>0</v>
      </c>
      <c r="K50" s="5">
        <f t="shared" si="2"/>
        <v>0</v>
      </c>
      <c r="L50" s="5">
        <f t="shared" si="9"/>
        <v>0</v>
      </c>
    </row>
    <row r="51" spans="1:12" x14ac:dyDescent="0.35">
      <c r="A51">
        <v>44</v>
      </c>
      <c r="B51" t="s">
        <v>1</v>
      </c>
      <c r="C51">
        <v>2024</v>
      </c>
      <c r="D51" t="s">
        <v>45</v>
      </c>
      <c r="F51" t="s">
        <v>102</v>
      </c>
      <c r="G51">
        <v>1</v>
      </c>
      <c r="I51" s="5">
        <f t="shared" si="0"/>
        <v>0</v>
      </c>
      <c r="J51" s="5">
        <f t="shared" si="1"/>
        <v>0</v>
      </c>
      <c r="K51" s="5">
        <f t="shared" si="2"/>
        <v>0</v>
      </c>
      <c r="L51" s="5">
        <f t="shared" si="9"/>
        <v>0</v>
      </c>
    </row>
  </sheetData>
  <pageMargins left="0.7" right="0.7" top="0.75" bottom="0.75" header="0.3" footer="0.3"/>
  <pageSetup orientation="landscape" r:id="rId1"/>
  <headerFooter>
    <oddHeader>&amp;LMatthew Tvedt&amp;CCIT 110 Fall 2022&amp;RDate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3B91-E93D-4238-9EE4-D5E8D1B638FE}">
  <dimension ref="A1:F18"/>
  <sheetViews>
    <sheetView workbookViewId="0">
      <pane ySplit="1" topLeftCell="A2" activePane="bottomLeft" state="frozen"/>
      <selection pane="bottomLeft" activeCell="I14" sqref="I14"/>
    </sheetView>
  </sheetViews>
  <sheetFormatPr defaultRowHeight="14.5" x14ac:dyDescent="0.35"/>
  <cols>
    <col min="5" max="5" width="13.1796875" bestFit="1" customWidth="1"/>
  </cols>
  <sheetData>
    <row r="1" spans="1:6" s="2" customFormat="1" x14ac:dyDescent="0.35">
      <c r="A1" s="2" t="s">
        <v>8</v>
      </c>
      <c r="B1" s="2" t="s">
        <v>10</v>
      </c>
      <c r="C1" s="2" t="s">
        <v>9</v>
      </c>
      <c r="D1" s="2" t="s">
        <v>11</v>
      </c>
      <c r="E1" s="2" t="s">
        <v>26</v>
      </c>
      <c r="F1" s="2" t="s">
        <v>76</v>
      </c>
    </row>
    <row r="2" spans="1:6" x14ac:dyDescent="0.35">
      <c r="A2" t="s">
        <v>15</v>
      </c>
      <c r="B2" s="5">
        <v>4</v>
      </c>
      <c r="C2">
        <v>1</v>
      </c>
      <c r="D2">
        <v>1</v>
      </c>
      <c r="E2" t="s">
        <v>27</v>
      </c>
      <c r="F2">
        <v>1</v>
      </c>
    </row>
    <row r="3" spans="1:6" x14ac:dyDescent="0.35">
      <c r="A3" t="s">
        <v>43</v>
      </c>
      <c r="B3" s="5">
        <v>3.7</v>
      </c>
      <c r="C3">
        <v>1</v>
      </c>
      <c r="D3">
        <v>1</v>
      </c>
      <c r="F3">
        <v>2</v>
      </c>
    </row>
    <row r="4" spans="1:6" x14ac:dyDescent="0.35">
      <c r="A4" t="s">
        <v>57</v>
      </c>
      <c r="B4" s="5">
        <v>3.3</v>
      </c>
      <c r="C4">
        <v>1</v>
      </c>
      <c r="D4">
        <v>1</v>
      </c>
      <c r="F4">
        <v>3</v>
      </c>
    </row>
    <row r="5" spans="1:6" x14ac:dyDescent="0.35">
      <c r="A5" t="s">
        <v>18</v>
      </c>
      <c r="B5" s="5">
        <v>3</v>
      </c>
      <c r="C5">
        <v>1</v>
      </c>
      <c r="D5">
        <v>1</v>
      </c>
      <c r="E5" t="s">
        <v>28</v>
      </c>
      <c r="F5">
        <v>4</v>
      </c>
    </row>
    <row r="6" spans="1:6" x14ac:dyDescent="0.35">
      <c r="A6" t="s">
        <v>71</v>
      </c>
      <c r="B6" s="5">
        <v>2.7</v>
      </c>
      <c r="C6">
        <v>1</v>
      </c>
      <c r="D6">
        <v>1</v>
      </c>
      <c r="F6">
        <v>5</v>
      </c>
    </row>
    <row r="7" spans="1:6" x14ac:dyDescent="0.35">
      <c r="A7" t="s">
        <v>72</v>
      </c>
      <c r="B7" s="5">
        <v>2.2999999999999998</v>
      </c>
      <c r="C7">
        <v>1</v>
      </c>
      <c r="D7">
        <v>1</v>
      </c>
      <c r="F7">
        <v>6</v>
      </c>
    </row>
    <row r="8" spans="1:6" x14ac:dyDescent="0.35">
      <c r="A8" t="s">
        <v>19</v>
      </c>
      <c r="B8" s="5">
        <v>2</v>
      </c>
      <c r="C8">
        <v>1</v>
      </c>
      <c r="D8">
        <v>1</v>
      </c>
      <c r="E8" t="s">
        <v>29</v>
      </c>
      <c r="F8">
        <v>7</v>
      </c>
    </row>
    <row r="9" spans="1:6" x14ac:dyDescent="0.35">
      <c r="A9" t="s">
        <v>73</v>
      </c>
      <c r="B9" s="5">
        <v>1.7</v>
      </c>
      <c r="C9">
        <v>1</v>
      </c>
      <c r="D9">
        <v>1</v>
      </c>
      <c r="F9">
        <v>8</v>
      </c>
    </row>
    <row r="10" spans="1:6" x14ac:dyDescent="0.35">
      <c r="A10" t="s">
        <v>74</v>
      </c>
      <c r="B10" s="5">
        <v>1.3</v>
      </c>
      <c r="C10">
        <v>1</v>
      </c>
      <c r="D10">
        <v>1</v>
      </c>
      <c r="F10">
        <v>9</v>
      </c>
    </row>
    <row r="11" spans="1:6" x14ac:dyDescent="0.35">
      <c r="A11" t="s">
        <v>21</v>
      </c>
      <c r="B11" s="5">
        <v>1</v>
      </c>
      <c r="C11">
        <v>1</v>
      </c>
      <c r="D11">
        <v>1</v>
      </c>
      <c r="E11" t="s">
        <v>30</v>
      </c>
      <c r="F11">
        <v>10</v>
      </c>
    </row>
    <row r="12" spans="1:6" x14ac:dyDescent="0.35">
      <c r="A12" t="s">
        <v>75</v>
      </c>
      <c r="B12" s="5">
        <v>0.7</v>
      </c>
      <c r="C12">
        <v>1</v>
      </c>
      <c r="D12">
        <v>1</v>
      </c>
      <c r="F12">
        <v>11</v>
      </c>
    </row>
    <row r="13" spans="1:6" x14ac:dyDescent="0.35">
      <c r="A13" t="s">
        <v>22</v>
      </c>
      <c r="B13" s="5">
        <v>0</v>
      </c>
      <c r="C13">
        <v>1</v>
      </c>
      <c r="D13">
        <v>0</v>
      </c>
      <c r="E13" t="s">
        <v>31</v>
      </c>
      <c r="F13">
        <v>12</v>
      </c>
    </row>
    <row r="14" spans="1:6" x14ac:dyDescent="0.35">
      <c r="A14" t="s">
        <v>23</v>
      </c>
      <c r="B14" s="5">
        <v>0</v>
      </c>
      <c r="C14">
        <v>0</v>
      </c>
      <c r="D14">
        <v>0</v>
      </c>
      <c r="E14" t="s">
        <v>32</v>
      </c>
      <c r="F14">
        <v>13</v>
      </c>
    </row>
    <row r="15" spans="1:6" x14ac:dyDescent="0.35">
      <c r="A15" t="s">
        <v>24</v>
      </c>
      <c r="B15" s="5">
        <v>0</v>
      </c>
      <c r="C15">
        <v>0</v>
      </c>
      <c r="D15">
        <v>1</v>
      </c>
      <c r="E15" t="s">
        <v>33</v>
      </c>
      <c r="F15">
        <v>14</v>
      </c>
    </row>
    <row r="16" spans="1:6" x14ac:dyDescent="0.35">
      <c r="A16" t="s">
        <v>25</v>
      </c>
      <c r="B16" s="5">
        <v>0</v>
      </c>
      <c r="C16">
        <v>0</v>
      </c>
      <c r="D16">
        <v>0</v>
      </c>
      <c r="E16" t="s">
        <v>34</v>
      </c>
      <c r="F16">
        <v>15</v>
      </c>
    </row>
    <row r="17" spans="1:6" x14ac:dyDescent="0.35">
      <c r="A17" t="s">
        <v>77</v>
      </c>
      <c r="B17" s="5">
        <v>0</v>
      </c>
      <c r="C17">
        <v>0</v>
      </c>
      <c r="D17">
        <v>1</v>
      </c>
      <c r="E17" t="s">
        <v>80</v>
      </c>
      <c r="F17">
        <v>16</v>
      </c>
    </row>
    <row r="18" spans="1:6" x14ac:dyDescent="0.35">
      <c r="A18" t="s">
        <v>78</v>
      </c>
      <c r="B18" s="5">
        <v>0</v>
      </c>
      <c r="C18">
        <v>0</v>
      </c>
      <c r="D18">
        <v>1</v>
      </c>
      <c r="E18" t="s">
        <v>79</v>
      </c>
      <c r="F18">
        <v>17</v>
      </c>
    </row>
  </sheetData>
  <pageMargins left="0.7" right="0.7" top="0.75" bottom="0.75" header="0.3" footer="0.3"/>
  <pageSetup orientation="landscape" r:id="rId1"/>
  <headerFooter>
    <oddHeader>&amp;LMatthew Tvedt&amp;CCIT 110 Fall 2022&amp;RDate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72B7A-5D2E-479A-8C65-3CC2338C607B}">
  <dimension ref="A1:E14"/>
  <sheetViews>
    <sheetView tabSelected="1" workbookViewId="0">
      <selection activeCell="E3" sqref="E3"/>
    </sheetView>
  </sheetViews>
  <sheetFormatPr defaultRowHeight="14.5" x14ac:dyDescent="0.35"/>
  <cols>
    <col min="1" max="1" width="10.36328125" bestFit="1" customWidth="1"/>
  </cols>
  <sheetData>
    <row r="1" spans="1:5" x14ac:dyDescent="0.35">
      <c r="A1" t="s">
        <v>103</v>
      </c>
      <c r="D1" t="s">
        <v>109</v>
      </c>
    </row>
    <row r="2" spans="1:5" x14ac:dyDescent="0.35">
      <c r="A2" s="6" t="s">
        <v>104</v>
      </c>
      <c r="B2" s="8">
        <v>69</v>
      </c>
      <c r="D2" s="6" t="s">
        <v>104</v>
      </c>
      <c r="E2" s="8">
        <v>127</v>
      </c>
    </row>
    <row r="3" spans="1:5" x14ac:dyDescent="0.35">
      <c r="A3" s="6" t="s">
        <v>105</v>
      </c>
      <c r="B3" s="9">
        <v>3.7080000000000002</v>
      </c>
      <c r="D3" s="6" t="s">
        <v>105</v>
      </c>
      <c r="E3" s="9">
        <v>3.5</v>
      </c>
    </row>
    <row r="4" spans="1:5" x14ac:dyDescent="0.35">
      <c r="A4" s="6" t="s">
        <v>106</v>
      </c>
      <c r="B4">
        <f>B2*B3</f>
        <v>255.852</v>
      </c>
      <c r="D4" s="6" t="s">
        <v>106</v>
      </c>
      <c r="E4">
        <f>E2*E3</f>
        <v>444.5</v>
      </c>
    </row>
    <row r="6" spans="1:5" x14ac:dyDescent="0.35">
      <c r="A6" s="7" t="s">
        <v>107</v>
      </c>
      <c r="D6" s="7" t="s">
        <v>108</v>
      </c>
    </row>
    <row r="7" spans="1:5" x14ac:dyDescent="0.35">
      <c r="A7" s="6" t="s">
        <v>104</v>
      </c>
      <c r="B7" s="8">
        <v>58</v>
      </c>
      <c r="D7" s="6" t="s">
        <v>104</v>
      </c>
      <c r="E7">
        <f>E2-B2</f>
        <v>58</v>
      </c>
    </row>
    <row r="8" spans="1:5" x14ac:dyDescent="0.35">
      <c r="A8" s="6" t="s">
        <v>105</v>
      </c>
      <c r="B8" s="9">
        <v>3.5</v>
      </c>
      <c r="D8" s="6" t="s">
        <v>105</v>
      </c>
      <c r="E8" s="4">
        <f>E9/E7</f>
        <v>3.2525517241379309</v>
      </c>
    </row>
    <row r="9" spans="1:5" x14ac:dyDescent="0.35">
      <c r="A9" s="6" t="s">
        <v>106</v>
      </c>
      <c r="B9">
        <f>B7*B8</f>
        <v>203</v>
      </c>
      <c r="D9" s="6" t="s">
        <v>106</v>
      </c>
      <c r="E9">
        <f>E4-B4</f>
        <v>188.648</v>
      </c>
    </row>
    <row r="11" spans="1:5" x14ac:dyDescent="0.35">
      <c r="A11" s="7" t="s">
        <v>108</v>
      </c>
    </row>
    <row r="12" spans="1:5" x14ac:dyDescent="0.35">
      <c r="A12" s="6" t="s">
        <v>104</v>
      </c>
      <c r="B12">
        <f>B2+B7</f>
        <v>127</v>
      </c>
    </row>
    <row r="13" spans="1:5" x14ac:dyDescent="0.35">
      <c r="A13" s="6" t="s">
        <v>105</v>
      </c>
      <c r="B13" s="4">
        <f>B14/B12</f>
        <v>3.6130078740157479</v>
      </c>
    </row>
    <row r="14" spans="1:5" x14ac:dyDescent="0.35">
      <c r="A14" s="6" t="s">
        <v>106</v>
      </c>
      <c r="B14">
        <f>B4+B9</f>
        <v>458.85199999999998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GPA</vt:lpstr>
      <vt:lpstr>Grade Table</vt:lpstr>
      <vt:lpstr>GPA Calc</vt:lpstr>
      <vt:lpstr>GrdTable</vt:lpstr>
      <vt:lpstr>GPA!Print_Titles</vt:lpstr>
      <vt:lpstr>'Grade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Tvedt</dc:creator>
  <cp:lastModifiedBy>Matthew Tvedt</cp:lastModifiedBy>
  <cp:lastPrinted>2022-10-06T13:37:33Z</cp:lastPrinted>
  <dcterms:created xsi:type="dcterms:W3CDTF">2022-10-06T13:30:30Z</dcterms:created>
  <dcterms:modified xsi:type="dcterms:W3CDTF">2022-11-01T14:01:10Z</dcterms:modified>
</cp:coreProperties>
</file>