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528360\Documents\Fall 2017\Summer 2018\"/>
    </mc:Choice>
  </mc:AlternateContent>
  <bookViews>
    <workbookView xWindow="0" yWindow="0" windowWidth="16457" windowHeight="5837" activeTab="1"/>
  </bookViews>
  <sheets>
    <sheet name="Part 1 GPA" sheetId="4" r:id="rId1"/>
    <sheet name="What Ifs" sheetId="3" r:id="rId2"/>
    <sheet name="Grade Table" sheetId="2" r:id="rId3"/>
  </sheets>
  <definedNames>
    <definedName name="GradeTable">'Grade Table'!$A$2:$D$16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3" l="1"/>
  <c r="L43" i="4"/>
  <c r="I43" i="4"/>
  <c r="N41" i="4"/>
  <c r="M41" i="4"/>
  <c r="L41" i="4"/>
  <c r="O41" i="4" s="1"/>
  <c r="N40" i="4"/>
  <c r="M40" i="4"/>
  <c r="L40" i="4"/>
  <c r="O40" i="4" s="1"/>
  <c r="N39" i="4"/>
  <c r="M39" i="4"/>
  <c r="L39" i="4"/>
  <c r="O39" i="4" s="1"/>
  <c r="N38" i="4"/>
  <c r="M38" i="4"/>
  <c r="L38" i="4"/>
  <c r="O38" i="4" s="1"/>
  <c r="N37" i="4"/>
  <c r="M37" i="4"/>
  <c r="L37" i="4"/>
  <c r="O37" i="4" s="1"/>
  <c r="N36" i="4"/>
  <c r="M36" i="4"/>
  <c r="L36" i="4"/>
  <c r="O36" i="4" s="1"/>
  <c r="N35" i="4"/>
  <c r="M35" i="4"/>
  <c r="L35" i="4"/>
  <c r="O35" i="4" s="1"/>
  <c r="N34" i="4"/>
  <c r="M34" i="4"/>
  <c r="L34" i="4"/>
  <c r="O34" i="4" s="1"/>
  <c r="N33" i="4"/>
  <c r="M33" i="4"/>
  <c r="L33" i="4"/>
  <c r="O33" i="4" s="1"/>
  <c r="N32" i="4"/>
  <c r="M32" i="4"/>
  <c r="L32" i="4"/>
  <c r="O32" i="4" s="1"/>
  <c r="N31" i="4"/>
  <c r="M31" i="4"/>
  <c r="L31" i="4"/>
  <c r="O31" i="4" s="1"/>
  <c r="N30" i="4"/>
  <c r="M30" i="4"/>
  <c r="L30" i="4"/>
  <c r="O30" i="4" s="1"/>
  <c r="N29" i="4"/>
  <c r="M29" i="4"/>
  <c r="L29" i="4"/>
  <c r="O29" i="4" s="1"/>
  <c r="N28" i="4"/>
  <c r="M28" i="4"/>
  <c r="L28" i="4"/>
  <c r="O28" i="4" s="1"/>
  <c r="N27" i="4"/>
  <c r="M27" i="4"/>
  <c r="L27" i="4"/>
  <c r="O27" i="4" s="1"/>
  <c r="N26" i="4"/>
  <c r="M26" i="4"/>
  <c r="L26" i="4"/>
  <c r="O26" i="4" s="1"/>
  <c r="N25" i="4"/>
  <c r="M25" i="4"/>
  <c r="L25" i="4"/>
  <c r="O25" i="4" s="1"/>
  <c r="N24" i="4"/>
  <c r="M24" i="4"/>
  <c r="L24" i="4"/>
  <c r="O24" i="4" s="1"/>
  <c r="N23" i="4"/>
  <c r="M23" i="4"/>
  <c r="L23" i="4"/>
  <c r="O23" i="4" s="1"/>
  <c r="N22" i="4"/>
  <c r="M22" i="4"/>
  <c r="L22" i="4"/>
  <c r="O22" i="4" s="1"/>
  <c r="N21" i="4"/>
  <c r="M21" i="4"/>
  <c r="L21" i="4"/>
  <c r="O21" i="4" s="1"/>
  <c r="N20" i="4"/>
  <c r="M20" i="4"/>
  <c r="L20" i="4"/>
  <c r="O20" i="4" s="1"/>
  <c r="N19" i="4"/>
  <c r="M19" i="4"/>
  <c r="L19" i="4"/>
  <c r="O19" i="4" s="1"/>
  <c r="N18" i="4"/>
  <c r="M18" i="4"/>
  <c r="L18" i="4"/>
  <c r="O18" i="4" s="1"/>
  <c r="N17" i="4"/>
  <c r="M17" i="4"/>
  <c r="L17" i="4"/>
  <c r="O17" i="4" s="1"/>
  <c r="N16" i="4"/>
  <c r="M16" i="4"/>
  <c r="L16" i="4"/>
  <c r="O16" i="4" s="1"/>
  <c r="N15" i="4"/>
  <c r="M15" i="4"/>
  <c r="L15" i="4"/>
  <c r="O15" i="4" s="1"/>
  <c r="N14" i="4"/>
  <c r="M14" i="4"/>
  <c r="L14" i="4"/>
  <c r="O14" i="4" s="1"/>
  <c r="N13" i="4"/>
  <c r="M13" i="4"/>
  <c r="L13" i="4"/>
  <c r="O13" i="4" s="1"/>
  <c r="N12" i="4"/>
  <c r="M12" i="4"/>
  <c r="L12" i="4"/>
  <c r="O12" i="4" s="1"/>
  <c r="N11" i="4"/>
  <c r="M11" i="4"/>
  <c r="L11" i="4"/>
  <c r="O11" i="4" s="1"/>
  <c r="N10" i="4"/>
  <c r="M10" i="4"/>
  <c r="L10" i="4"/>
  <c r="O10" i="4" s="1"/>
  <c r="N9" i="4"/>
  <c r="M9" i="4"/>
  <c r="L9" i="4"/>
  <c r="O9" i="4" s="1"/>
  <c r="N8" i="4"/>
  <c r="M8" i="4"/>
  <c r="L8" i="4"/>
  <c r="O8" i="4" s="1"/>
  <c r="N7" i="4"/>
  <c r="M7" i="4"/>
  <c r="L7" i="4"/>
  <c r="O7" i="4" s="1"/>
  <c r="N6" i="4"/>
  <c r="M6" i="4"/>
  <c r="L6" i="4"/>
  <c r="O6" i="4" s="1"/>
  <c r="N5" i="4"/>
  <c r="M5" i="4"/>
  <c r="L5" i="4"/>
  <c r="O5" i="4" s="1"/>
  <c r="N4" i="4"/>
  <c r="M4" i="4"/>
  <c r="L4" i="4"/>
  <c r="O4" i="4" s="1"/>
  <c r="N3" i="4"/>
  <c r="M3" i="4"/>
  <c r="L3" i="4"/>
  <c r="O3" i="4" s="1"/>
  <c r="N2" i="4"/>
  <c r="N43" i="4" s="1"/>
  <c r="M2" i="4"/>
  <c r="L2" i="4"/>
  <c r="O2" i="4" s="1"/>
  <c r="N44" i="3"/>
  <c r="I44" i="3"/>
  <c r="I43" i="3"/>
  <c r="N36" i="3"/>
  <c r="M36" i="3"/>
  <c r="L36" i="3"/>
  <c r="O36" i="3" s="1"/>
  <c r="N35" i="3"/>
  <c r="M35" i="3"/>
  <c r="L35" i="3"/>
  <c r="O35" i="3" s="1"/>
  <c r="N34" i="3"/>
  <c r="M34" i="3"/>
  <c r="L34" i="3"/>
  <c r="O34" i="3" s="1"/>
  <c r="N33" i="3"/>
  <c r="M33" i="3"/>
  <c r="L33" i="3"/>
  <c r="O33" i="3" s="1"/>
  <c r="N32" i="3"/>
  <c r="M32" i="3"/>
  <c r="L32" i="3"/>
  <c r="O32" i="3" s="1"/>
  <c r="N31" i="3"/>
  <c r="M31" i="3"/>
  <c r="L31" i="3"/>
  <c r="O31" i="3" s="1"/>
  <c r="N30" i="3"/>
  <c r="M30" i="3"/>
  <c r="L30" i="3"/>
  <c r="O30" i="3" s="1"/>
  <c r="N29" i="3"/>
  <c r="M29" i="3"/>
  <c r="L29" i="3"/>
  <c r="O29" i="3" s="1"/>
  <c r="N28" i="3"/>
  <c r="M28" i="3"/>
  <c r="L28" i="3"/>
  <c r="O28" i="3" s="1"/>
  <c r="N27" i="3"/>
  <c r="M27" i="3"/>
  <c r="L27" i="3"/>
  <c r="O27" i="3" s="1"/>
  <c r="N26" i="3"/>
  <c r="M26" i="3"/>
  <c r="L26" i="3"/>
  <c r="O26" i="3" s="1"/>
  <c r="N25" i="3"/>
  <c r="M25" i="3"/>
  <c r="L25" i="3"/>
  <c r="O25" i="3" s="1"/>
  <c r="N24" i="3"/>
  <c r="M24" i="3"/>
  <c r="L24" i="3"/>
  <c r="O24" i="3" s="1"/>
  <c r="N23" i="3"/>
  <c r="M23" i="3"/>
  <c r="L23" i="3"/>
  <c r="O23" i="3" s="1"/>
  <c r="N22" i="3"/>
  <c r="M22" i="3"/>
  <c r="L22" i="3"/>
  <c r="O22" i="3" s="1"/>
  <c r="N21" i="3"/>
  <c r="M21" i="3"/>
  <c r="L21" i="3"/>
  <c r="O21" i="3" s="1"/>
  <c r="N20" i="3"/>
  <c r="M20" i="3"/>
  <c r="L20" i="3"/>
  <c r="O20" i="3" s="1"/>
  <c r="N19" i="3"/>
  <c r="M19" i="3"/>
  <c r="L19" i="3"/>
  <c r="O19" i="3" s="1"/>
  <c r="N18" i="3"/>
  <c r="M18" i="3"/>
  <c r="L18" i="3"/>
  <c r="O18" i="3" s="1"/>
  <c r="N17" i="3"/>
  <c r="M17" i="3"/>
  <c r="L17" i="3"/>
  <c r="O17" i="3" s="1"/>
  <c r="N16" i="3"/>
  <c r="M16" i="3"/>
  <c r="L16" i="3"/>
  <c r="O16" i="3" s="1"/>
  <c r="N15" i="3"/>
  <c r="M15" i="3"/>
  <c r="L15" i="3"/>
  <c r="O15" i="3" s="1"/>
  <c r="N14" i="3"/>
  <c r="M14" i="3"/>
  <c r="L14" i="3"/>
  <c r="O14" i="3" s="1"/>
  <c r="N13" i="3"/>
  <c r="M13" i="3"/>
  <c r="L13" i="3"/>
  <c r="O13" i="3" s="1"/>
  <c r="N12" i="3"/>
  <c r="M12" i="3"/>
  <c r="L12" i="3"/>
  <c r="O12" i="3" s="1"/>
  <c r="N11" i="3"/>
  <c r="M11" i="3"/>
  <c r="L11" i="3"/>
  <c r="O11" i="3" s="1"/>
  <c r="N10" i="3"/>
  <c r="M10" i="3"/>
  <c r="L10" i="3"/>
  <c r="O10" i="3" s="1"/>
  <c r="N9" i="3"/>
  <c r="M9" i="3"/>
  <c r="L9" i="3"/>
  <c r="O9" i="3" s="1"/>
  <c r="N8" i="3"/>
  <c r="M8" i="3"/>
  <c r="L8" i="3"/>
  <c r="O8" i="3" s="1"/>
  <c r="N7" i="3"/>
  <c r="M7" i="3"/>
  <c r="L7" i="3"/>
  <c r="O7" i="3" s="1"/>
  <c r="N6" i="3"/>
  <c r="M6" i="3"/>
  <c r="L6" i="3"/>
  <c r="O6" i="3" s="1"/>
  <c r="N5" i="3"/>
  <c r="M5" i="3"/>
  <c r="L5" i="3"/>
  <c r="O5" i="3" s="1"/>
  <c r="N4" i="3"/>
  <c r="M4" i="3"/>
  <c r="L4" i="3"/>
  <c r="O4" i="3" s="1"/>
  <c r="N3" i="3"/>
  <c r="M3" i="3"/>
  <c r="L3" i="3"/>
  <c r="O3" i="3" s="1"/>
  <c r="N2" i="3"/>
  <c r="M2" i="3"/>
  <c r="N38" i="3"/>
  <c r="N39" i="3"/>
  <c r="N40" i="3"/>
  <c r="N41" i="3"/>
  <c r="N37" i="3"/>
  <c r="M38" i="3"/>
  <c r="M39" i="3"/>
  <c r="M40" i="3"/>
  <c r="M41" i="3"/>
  <c r="M37" i="3"/>
  <c r="L38" i="3"/>
  <c r="O38" i="3" s="1"/>
  <c r="L39" i="3"/>
  <c r="L40" i="3"/>
  <c r="O40" i="3" s="1"/>
  <c r="L41" i="3"/>
  <c r="O41" i="3" s="1"/>
  <c r="L37" i="3"/>
  <c r="O37" i="3" s="1"/>
  <c r="O39" i="3"/>
  <c r="M44" i="3" l="1"/>
  <c r="O43" i="4"/>
  <c r="M43" i="4"/>
  <c r="N43" i="3"/>
  <c r="M43" i="3"/>
  <c r="O44" i="3"/>
  <c r="O43" i="3"/>
  <c r="O2" i="3"/>
  <c r="L43" i="3"/>
  <c r="L44" i="3" l="1"/>
</calcChain>
</file>

<file path=xl/sharedStrings.xml><?xml version="1.0" encoding="utf-8"?>
<sst xmlns="http://schemas.openxmlformats.org/spreadsheetml/2006/main" count="543" uniqueCount="109">
  <si>
    <t>GR</t>
  </si>
  <si>
    <t>CR</t>
  </si>
  <si>
    <t>Seq</t>
  </si>
  <si>
    <t>Dep</t>
  </si>
  <si>
    <t>Num</t>
  </si>
  <si>
    <t>Section</t>
  </si>
  <si>
    <t>Title</t>
  </si>
  <si>
    <t>PSY</t>
  </si>
  <si>
    <t>Type</t>
  </si>
  <si>
    <t>Code</t>
  </si>
  <si>
    <t>Grade</t>
  </si>
  <si>
    <t>Credits</t>
  </si>
  <si>
    <t>Year</t>
  </si>
  <si>
    <t>Sem</t>
  </si>
  <si>
    <t>Gpts</t>
  </si>
  <si>
    <t>Att</t>
  </si>
  <si>
    <t>Earn</t>
  </si>
  <si>
    <t>Honor Points</t>
  </si>
  <si>
    <t>AP</t>
  </si>
  <si>
    <t>AP Psychology</t>
  </si>
  <si>
    <t>MAT</t>
  </si>
  <si>
    <t>College Algebra</t>
  </si>
  <si>
    <t>GE</t>
  </si>
  <si>
    <t>B</t>
  </si>
  <si>
    <t>FA</t>
  </si>
  <si>
    <t>Dev Psych</t>
  </si>
  <si>
    <t>EL</t>
  </si>
  <si>
    <t>B+</t>
  </si>
  <si>
    <t>ENG</t>
  </si>
  <si>
    <t>Critical Writing</t>
  </si>
  <si>
    <t>B-</t>
  </si>
  <si>
    <t>CTL</t>
  </si>
  <si>
    <t>ACC</t>
  </si>
  <si>
    <t>MOI</t>
  </si>
  <si>
    <t>Managerial Accounting</t>
  </si>
  <si>
    <t>MAJ</t>
  </si>
  <si>
    <t>SOC</t>
  </si>
  <si>
    <t>Sociology in Action</t>
  </si>
  <si>
    <t>A-</t>
  </si>
  <si>
    <t>JT</t>
  </si>
  <si>
    <t>LIB</t>
  </si>
  <si>
    <t>ECO</t>
  </si>
  <si>
    <t>Public Speaking</t>
  </si>
  <si>
    <t>Prin of Microecon</t>
  </si>
  <si>
    <t>Displaced Person</t>
  </si>
  <si>
    <t>Financial Accounting</t>
  </si>
  <si>
    <t>Sociology of Education</t>
  </si>
  <si>
    <t>A</t>
  </si>
  <si>
    <t>SP</t>
  </si>
  <si>
    <t>BUS</t>
  </si>
  <si>
    <t>Princ of Management</t>
  </si>
  <si>
    <t>Democ</t>
  </si>
  <si>
    <t>Abnormal Psych</t>
  </si>
  <si>
    <t xml:space="preserve">Gender and Society </t>
  </si>
  <si>
    <t>Sociology of Sport</t>
  </si>
  <si>
    <t>ELC</t>
  </si>
  <si>
    <t>EXP</t>
  </si>
  <si>
    <t>Global Service Learning</t>
  </si>
  <si>
    <t>AC</t>
  </si>
  <si>
    <t>COM</t>
  </si>
  <si>
    <t>CHE</t>
  </si>
  <si>
    <t>Forensic Science</t>
  </si>
  <si>
    <t>Princ of Marketing</t>
  </si>
  <si>
    <t>American Theatre</t>
  </si>
  <si>
    <t>Research Methods</t>
  </si>
  <si>
    <t>Soiology of Pop Culture</t>
  </si>
  <si>
    <t>AH</t>
  </si>
  <si>
    <t>AA</t>
  </si>
  <si>
    <t>Celtic Tiger</t>
  </si>
  <si>
    <t>SU</t>
  </si>
  <si>
    <t>Global Leadership</t>
  </si>
  <si>
    <t>Business Statistics</t>
  </si>
  <si>
    <t>All for One, All for One?</t>
  </si>
  <si>
    <t>Belief and Unbelief</t>
  </si>
  <si>
    <t>Sociology Theory</t>
  </si>
  <si>
    <t>IV</t>
  </si>
  <si>
    <t>REL</t>
  </si>
  <si>
    <t>Little Less Than God</t>
  </si>
  <si>
    <t>BAN</t>
  </si>
  <si>
    <t>Managerial Finance</t>
  </si>
  <si>
    <t>Business Law</t>
  </si>
  <si>
    <t>Sociology of Family</t>
  </si>
  <si>
    <t>Essentials of Analytics</t>
  </si>
  <si>
    <t>HR Management</t>
  </si>
  <si>
    <t>NA</t>
  </si>
  <si>
    <t>CIT</t>
  </si>
  <si>
    <t>CIT Basics</t>
  </si>
  <si>
    <t>Literary London</t>
  </si>
  <si>
    <t>Senior Seminar</t>
  </si>
  <si>
    <t>Marketing Ethics</t>
  </si>
  <si>
    <t>Points</t>
  </si>
  <si>
    <t>C+</t>
  </si>
  <si>
    <t>C</t>
  </si>
  <si>
    <t>C-</t>
  </si>
  <si>
    <t>D+</t>
  </si>
  <si>
    <t>D</t>
  </si>
  <si>
    <t>D-</t>
  </si>
  <si>
    <t>F</t>
  </si>
  <si>
    <t>I</t>
  </si>
  <si>
    <t>W</t>
  </si>
  <si>
    <t>P</t>
  </si>
  <si>
    <t>Attempted</t>
  </si>
  <si>
    <t>Overall Totals:</t>
  </si>
  <si>
    <t>Select Totals:</t>
  </si>
  <si>
    <t>Sec</t>
  </si>
  <si>
    <t>Credits to Graduate:</t>
  </si>
  <si>
    <t>Best Possible GPA:</t>
  </si>
  <si>
    <t>3.0 in the rest of classes</t>
  </si>
  <si>
    <t>What Grade to Get a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</si>
</sst>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pane ySplit="1" topLeftCell="A32" activePane="bottomLeft" state="frozen"/>
      <selection activeCell="E13" sqref="E13"/>
      <selection pane="bottomLeft" activeCell="E13" sqref="E13"/>
    </sheetView>
  </sheetViews>
  <sheetFormatPr defaultRowHeight="14.6" x14ac:dyDescent="0.4"/>
  <cols>
    <col min="2" max="2" width="4.921875" bestFit="1" customWidth="1"/>
    <col min="3" max="3" width="4.84375" bestFit="1" customWidth="1"/>
    <col min="4" max="4" width="3.61328125" bestFit="1" customWidth="1"/>
    <col min="5" max="5" width="19.3046875" customWidth="1"/>
    <col min="6" max="6" width="4.84375" bestFit="1" customWidth="1"/>
    <col min="7" max="7" width="5.07421875" bestFit="1" customWidth="1"/>
    <col min="8" max="8" width="3.3046875" bestFit="1" customWidth="1"/>
    <col min="9" max="9" width="6.61328125" bestFit="1" customWidth="1"/>
    <col min="10" max="10" width="4.84375" bestFit="1" customWidth="1"/>
    <col min="11" max="11" width="4.3828125" bestFit="1" customWidth="1"/>
    <col min="12" max="12" width="4.69140625" bestFit="1" customWidth="1"/>
    <col min="13" max="15" width="6.61328125" bestFit="1" customWidth="1"/>
  </cols>
  <sheetData>
    <row r="1" spans="1:16" s="1" customFormat="1" ht="29.15" x14ac:dyDescent="0.4">
      <c r="A1" s="1" t="s">
        <v>2</v>
      </c>
      <c r="B1" s="1" t="s">
        <v>3</v>
      </c>
      <c r="C1" s="1" t="s">
        <v>4</v>
      </c>
      <c r="D1" s="1" t="s">
        <v>104</v>
      </c>
      <c r="E1" s="1" t="s">
        <v>6</v>
      </c>
      <c r="F1" s="1" t="s">
        <v>8</v>
      </c>
      <c r="G1" s="1" t="s">
        <v>9</v>
      </c>
      <c r="H1" s="1" t="s">
        <v>0</v>
      </c>
      <c r="I1" s="1" t="s">
        <v>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</row>
    <row r="2" spans="1:16" x14ac:dyDescent="0.4">
      <c r="A2">
        <v>1</v>
      </c>
      <c r="B2" t="s">
        <v>7</v>
      </c>
      <c r="C2">
        <v>100</v>
      </c>
      <c r="D2">
        <v>1</v>
      </c>
      <c r="E2" t="s">
        <v>19</v>
      </c>
      <c r="F2" t="s">
        <v>18</v>
      </c>
      <c r="G2" t="s">
        <v>18</v>
      </c>
      <c r="H2" t="s">
        <v>47</v>
      </c>
      <c r="I2" s="2">
        <v>4</v>
      </c>
      <c r="J2">
        <v>2014</v>
      </c>
      <c r="K2" t="s">
        <v>18</v>
      </c>
      <c r="L2" s="2">
        <f>IF(ISBLANK(H2),0,VLOOKUP(H2,GradeTable,2,FALSE))</f>
        <v>4</v>
      </c>
      <c r="M2" s="2">
        <f>IF(ISBLANK(H2),0,VLOOKUP('Part 1 GPA'!H2,GradeTable,3,FALSE)*I2)</f>
        <v>4</v>
      </c>
      <c r="N2" s="2">
        <f>IF(ISBLANK(H2),0,VLOOKUP(H2,GradeTable,4,FALSE)*I2)</f>
        <v>4</v>
      </c>
      <c r="O2" s="2">
        <f t="shared" ref="O2:O41" si="0">L2*I2</f>
        <v>16</v>
      </c>
      <c r="P2" s="2"/>
    </row>
    <row r="3" spans="1:16" x14ac:dyDescent="0.4">
      <c r="A3">
        <v>2</v>
      </c>
      <c r="B3" t="s">
        <v>20</v>
      </c>
      <c r="C3">
        <v>111</v>
      </c>
      <c r="D3">
        <v>1</v>
      </c>
      <c r="E3" t="s">
        <v>21</v>
      </c>
      <c r="F3" t="s">
        <v>22</v>
      </c>
      <c r="G3" t="s">
        <v>84</v>
      </c>
      <c r="H3" t="s">
        <v>23</v>
      </c>
      <c r="I3" s="2">
        <v>3</v>
      </c>
      <c r="J3">
        <v>2015</v>
      </c>
      <c r="K3" t="s">
        <v>24</v>
      </c>
      <c r="L3" s="2">
        <f>IF(ISBLANK(H3),0,VLOOKUP(H3,GradeTable,2,FALSE))</f>
        <v>3</v>
      </c>
      <c r="M3" s="2">
        <f>IF(ISBLANK(H3),0,VLOOKUP('Part 1 GPA'!H3,GradeTable,3,FALSE)*I3)</f>
        <v>3</v>
      </c>
      <c r="N3" s="2">
        <f>IF(ISBLANK(H3),0,VLOOKUP(H3,GradeTable,4,FALSE)*I3)</f>
        <v>3</v>
      </c>
      <c r="O3" s="2">
        <f t="shared" si="0"/>
        <v>9</v>
      </c>
      <c r="P3" s="2"/>
    </row>
    <row r="4" spans="1:16" x14ac:dyDescent="0.4">
      <c r="A4">
        <v>3</v>
      </c>
      <c r="B4" t="s">
        <v>7</v>
      </c>
      <c r="C4">
        <v>121</v>
      </c>
      <c r="D4">
        <v>1</v>
      </c>
      <c r="E4" t="s">
        <v>25</v>
      </c>
      <c r="F4" t="s">
        <v>26</v>
      </c>
      <c r="G4" t="s">
        <v>84</v>
      </c>
      <c r="H4" t="s">
        <v>27</v>
      </c>
      <c r="I4" s="2">
        <v>3</v>
      </c>
      <c r="J4">
        <v>2015</v>
      </c>
      <c r="K4" t="s">
        <v>24</v>
      </c>
      <c r="L4" s="2">
        <f>IF(ISBLANK(H4),0,VLOOKUP(H4,GradeTable,2,FALSE))</f>
        <v>3.3</v>
      </c>
      <c r="M4" s="2">
        <f>IF(ISBLANK(H4),0,VLOOKUP('Part 1 GPA'!H4,GradeTable,3,FALSE)*I4)</f>
        <v>3</v>
      </c>
      <c r="N4" s="2">
        <f>IF(ISBLANK(H4),0,VLOOKUP(H4,GradeTable,4,FALSE)*I4)</f>
        <v>3</v>
      </c>
      <c r="O4" s="2">
        <f t="shared" si="0"/>
        <v>9.8999999999999986</v>
      </c>
      <c r="P4" s="2"/>
    </row>
    <row r="5" spans="1:16" x14ac:dyDescent="0.4">
      <c r="A5">
        <v>4</v>
      </c>
      <c r="B5" t="s">
        <v>28</v>
      </c>
      <c r="C5">
        <v>111</v>
      </c>
      <c r="D5">
        <v>1</v>
      </c>
      <c r="E5" t="s">
        <v>29</v>
      </c>
      <c r="F5" t="s">
        <v>22</v>
      </c>
      <c r="G5" t="s">
        <v>84</v>
      </c>
      <c r="H5" t="s">
        <v>27</v>
      </c>
      <c r="I5" s="2">
        <v>3</v>
      </c>
      <c r="J5">
        <v>2015</v>
      </c>
      <c r="K5" t="s">
        <v>24</v>
      </c>
      <c r="L5" s="2">
        <f>IF(ISBLANK(H5),0,VLOOKUP(H5,GradeTable,2,FALSE))</f>
        <v>3.3</v>
      </c>
      <c r="M5" s="2">
        <f>IF(ISBLANK(H5),0,VLOOKUP('Part 1 GPA'!H5,GradeTable,3,FALSE)*I5)</f>
        <v>3</v>
      </c>
      <c r="N5" s="2">
        <f>IF(ISBLANK(H5),0,VLOOKUP(H5,GradeTable,4,FALSE)*I5)</f>
        <v>3</v>
      </c>
      <c r="O5" s="2">
        <f t="shared" si="0"/>
        <v>9.8999999999999986</v>
      </c>
      <c r="P5" s="2"/>
    </row>
    <row r="6" spans="1:16" x14ac:dyDescent="0.4">
      <c r="A6">
        <v>5</v>
      </c>
      <c r="B6" t="s">
        <v>31</v>
      </c>
      <c r="C6">
        <v>100</v>
      </c>
      <c r="D6">
        <v>1</v>
      </c>
      <c r="E6" t="s">
        <v>33</v>
      </c>
      <c r="F6" t="s">
        <v>22</v>
      </c>
      <c r="G6" t="s">
        <v>84</v>
      </c>
      <c r="H6" t="s">
        <v>30</v>
      </c>
      <c r="I6" s="2">
        <v>3</v>
      </c>
      <c r="J6">
        <v>2015</v>
      </c>
      <c r="K6" t="s">
        <v>24</v>
      </c>
      <c r="L6" s="2">
        <f>IF(ISBLANK(H6),0,VLOOKUP(H6,GradeTable,2,FALSE))</f>
        <v>2.7</v>
      </c>
      <c r="M6" s="2">
        <f>IF(ISBLANK(H6),0,VLOOKUP('Part 1 GPA'!H6,GradeTable,3,FALSE)*I6)</f>
        <v>3</v>
      </c>
      <c r="N6" s="2">
        <f>IF(ISBLANK(H6),0,VLOOKUP(H6,GradeTable,4,FALSE)*I6)</f>
        <v>3</v>
      </c>
      <c r="O6" s="2">
        <f t="shared" si="0"/>
        <v>8.1000000000000014</v>
      </c>
      <c r="P6" s="2"/>
    </row>
    <row r="7" spans="1:16" x14ac:dyDescent="0.4">
      <c r="A7">
        <v>6</v>
      </c>
      <c r="B7" t="s">
        <v>32</v>
      </c>
      <c r="C7">
        <v>227</v>
      </c>
      <c r="D7">
        <v>5</v>
      </c>
      <c r="E7" t="s">
        <v>34</v>
      </c>
      <c r="F7" t="s">
        <v>35</v>
      </c>
      <c r="G7" t="s">
        <v>84</v>
      </c>
      <c r="H7" t="s">
        <v>27</v>
      </c>
      <c r="I7" s="2">
        <v>3</v>
      </c>
      <c r="J7">
        <v>2015</v>
      </c>
      <c r="K7" t="s">
        <v>24</v>
      </c>
      <c r="L7" s="2">
        <f>IF(ISBLANK(H7),0,VLOOKUP(H7,GradeTable,2,FALSE))</f>
        <v>3.3</v>
      </c>
      <c r="M7" s="2">
        <f>IF(ISBLANK(H7),0,VLOOKUP('Part 1 GPA'!H7,GradeTable,3,FALSE)*I7)</f>
        <v>3</v>
      </c>
      <c r="N7" s="2">
        <f>IF(ISBLANK(H7),0,VLOOKUP(H7,GradeTable,4,FALSE)*I7)</f>
        <v>3</v>
      </c>
      <c r="O7" s="2">
        <f t="shared" si="0"/>
        <v>9.8999999999999986</v>
      </c>
      <c r="P7" s="2"/>
    </row>
    <row r="8" spans="1:16" x14ac:dyDescent="0.4">
      <c r="A8">
        <v>7</v>
      </c>
      <c r="B8" t="s">
        <v>36</v>
      </c>
      <c r="C8">
        <v>101</v>
      </c>
      <c r="D8">
        <v>2</v>
      </c>
      <c r="E8" t="s">
        <v>37</v>
      </c>
      <c r="F8" t="s">
        <v>35</v>
      </c>
      <c r="G8" t="s">
        <v>84</v>
      </c>
      <c r="H8" t="s">
        <v>47</v>
      </c>
      <c r="I8" s="2">
        <v>3</v>
      </c>
      <c r="J8">
        <v>2016</v>
      </c>
      <c r="K8" t="s">
        <v>39</v>
      </c>
      <c r="L8" s="2">
        <f>IF(ISBLANK(H8),0,VLOOKUP(H8,GradeTable,2,FALSE))</f>
        <v>4</v>
      </c>
      <c r="M8" s="2">
        <f>IF(ISBLANK(H8),0,VLOOKUP('Part 1 GPA'!H8,GradeTable,3,FALSE)*I8)</f>
        <v>3</v>
      </c>
      <c r="N8" s="2">
        <f>IF(ISBLANK(H8),0,VLOOKUP(H8,GradeTable,4,FALSE)*I8)</f>
        <v>3</v>
      </c>
      <c r="O8" s="2">
        <f t="shared" si="0"/>
        <v>12</v>
      </c>
      <c r="P8" s="2"/>
    </row>
    <row r="9" spans="1:16" x14ac:dyDescent="0.4">
      <c r="A9">
        <v>8</v>
      </c>
      <c r="B9" t="s">
        <v>40</v>
      </c>
      <c r="C9">
        <v>110</v>
      </c>
      <c r="D9">
        <v>8</v>
      </c>
      <c r="E9" t="s">
        <v>42</v>
      </c>
      <c r="F9" t="s">
        <v>22</v>
      </c>
      <c r="G9" t="s">
        <v>84</v>
      </c>
      <c r="H9" t="s">
        <v>47</v>
      </c>
      <c r="I9" s="2">
        <v>3</v>
      </c>
      <c r="J9">
        <v>2016</v>
      </c>
      <c r="K9" t="s">
        <v>48</v>
      </c>
      <c r="L9" s="2">
        <f>IF(ISBLANK(H9),0,VLOOKUP(H9,GradeTable,2,FALSE))</f>
        <v>4</v>
      </c>
      <c r="M9" s="2">
        <f>IF(ISBLANK(H9),0,VLOOKUP('Part 1 GPA'!H9,GradeTable,3,FALSE)*I9)</f>
        <v>3</v>
      </c>
      <c r="N9" s="2">
        <f>IF(ISBLANK(H9),0,VLOOKUP(H9,GradeTable,4,FALSE)*I9)</f>
        <v>3</v>
      </c>
      <c r="O9" s="2">
        <f t="shared" si="0"/>
        <v>12</v>
      </c>
      <c r="P9" s="2"/>
    </row>
    <row r="10" spans="1:16" x14ac:dyDescent="0.4">
      <c r="A10">
        <v>9</v>
      </c>
      <c r="B10" t="s">
        <v>41</v>
      </c>
      <c r="C10">
        <v>221</v>
      </c>
      <c r="D10">
        <v>1</v>
      </c>
      <c r="E10" t="s">
        <v>43</v>
      </c>
      <c r="F10" t="s">
        <v>35</v>
      </c>
      <c r="G10" t="s">
        <v>84</v>
      </c>
      <c r="H10" t="s">
        <v>23</v>
      </c>
      <c r="I10" s="2">
        <v>3</v>
      </c>
      <c r="J10">
        <v>2016</v>
      </c>
      <c r="K10" t="s">
        <v>48</v>
      </c>
      <c r="L10" s="2">
        <f>IF(ISBLANK(H10),0,VLOOKUP(H10,GradeTable,2,FALSE))</f>
        <v>3</v>
      </c>
      <c r="M10" s="2">
        <f>IF(ISBLANK(H10),0,VLOOKUP('Part 1 GPA'!H10,GradeTable,3,FALSE)*I10)</f>
        <v>3</v>
      </c>
      <c r="N10" s="2">
        <f>IF(ISBLANK(H10),0,VLOOKUP(H10,GradeTable,4,FALSE)*I10)</f>
        <v>3</v>
      </c>
      <c r="O10" s="2">
        <f t="shared" si="0"/>
        <v>9</v>
      </c>
      <c r="P10" s="2"/>
    </row>
    <row r="11" spans="1:16" x14ac:dyDescent="0.4">
      <c r="A11">
        <v>10</v>
      </c>
      <c r="B11" t="s">
        <v>31</v>
      </c>
      <c r="C11">
        <v>130</v>
      </c>
      <c r="D11">
        <v>1</v>
      </c>
      <c r="E11" t="s">
        <v>44</v>
      </c>
      <c r="F11" t="s">
        <v>22</v>
      </c>
      <c r="G11" t="s">
        <v>84</v>
      </c>
      <c r="H11" t="s">
        <v>27</v>
      </c>
      <c r="I11" s="2">
        <v>3</v>
      </c>
      <c r="J11">
        <v>2016</v>
      </c>
      <c r="K11" t="s">
        <v>48</v>
      </c>
      <c r="L11" s="2">
        <f>IF(ISBLANK(H11),0,VLOOKUP(H11,GradeTable,2,FALSE))</f>
        <v>3.3</v>
      </c>
      <c r="M11" s="2">
        <f>IF(ISBLANK(H11),0,VLOOKUP('Part 1 GPA'!H11,GradeTable,3,FALSE)*I11)</f>
        <v>3</v>
      </c>
      <c r="N11" s="2">
        <f>IF(ISBLANK(H11),0,VLOOKUP(H11,GradeTable,4,FALSE)*I11)</f>
        <v>3</v>
      </c>
      <c r="O11" s="2">
        <f t="shared" si="0"/>
        <v>9.8999999999999986</v>
      </c>
      <c r="P11" s="2"/>
    </row>
    <row r="12" spans="1:16" x14ac:dyDescent="0.4">
      <c r="A12">
        <v>11</v>
      </c>
      <c r="B12" t="s">
        <v>32</v>
      </c>
      <c r="C12">
        <v>228</v>
      </c>
      <c r="D12">
        <v>4</v>
      </c>
      <c r="E12" t="s">
        <v>45</v>
      </c>
      <c r="F12" t="s">
        <v>35</v>
      </c>
      <c r="G12" t="s">
        <v>84</v>
      </c>
      <c r="H12" t="s">
        <v>38</v>
      </c>
      <c r="I12" s="2">
        <v>3</v>
      </c>
      <c r="J12">
        <v>2016</v>
      </c>
      <c r="K12" t="s">
        <v>48</v>
      </c>
      <c r="L12" s="2">
        <f>IF(ISBLANK(H12),0,VLOOKUP(H12,GradeTable,2,FALSE))</f>
        <v>3.7</v>
      </c>
      <c r="M12" s="2">
        <f>IF(ISBLANK(H12),0,VLOOKUP('Part 1 GPA'!H12,GradeTable,3,FALSE)*I12)</f>
        <v>3</v>
      </c>
      <c r="N12" s="2">
        <f>IF(ISBLANK(H12),0,VLOOKUP(H12,GradeTable,4,FALSE)*I12)</f>
        <v>3</v>
      </c>
      <c r="O12" s="2">
        <f t="shared" si="0"/>
        <v>11.100000000000001</v>
      </c>
      <c r="P12" s="2"/>
    </row>
    <row r="13" spans="1:16" x14ac:dyDescent="0.4">
      <c r="A13">
        <v>12</v>
      </c>
      <c r="B13" t="s">
        <v>36</v>
      </c>
      <c r="C13">
        <v>330</v>
      </c>
      <c r="D13">
        <v>1</v>
      </c>
      <c r="E13" t="s">
        <v>46</v>
      </c>
      <c r="F13" t="s">
        <v>35</v>
      </c>
      <c r="G13" t="s">
        <v>84</v>
      </c>
      <c r="H13" t="s">
        <v>23</v>
      </c>
      <c r="I13" s="2">
        <v>3</v>
      </c>
      <c r="J13">
        <v>2016</v>
      </c>
      <c r="K13" t="s">
        <v>48</v>
      </c>
      <c r="L13" s="2">
        <f>IF(ISBLANK(H13),0,VLOOKUP(H13,GradeTable,2,FALSE))</f>
        <v>3</v>
      </c>
      <c r="M13" s="2">
        <f>IF(ISBLANK(H13),0,VLOOKUP('Part 1 GPA'!H13,GradeTable,3,FALSE)*I13)</f>
        <v>3</v>
      </c>
      <c r="N13" s="2">
        <f>IF(ISBLANK(H13),0,VLOOKUP(H13,GradeTable,4,FALSE)*I13)</f>
        <v>3</v>
      </c>
      <c r="O13" s="2">
        <f t="shared" si="0"/>
        <v>9</v>
      </c>
      <c r="P13" s="2"/>
    </row>
    <row r="14" spans="1:16" x14ac:dyDescent="0.4">
      <c r="A14">
        <v>13</v>
      </c>
      <c r="B14" t="s">
        <v>36</v>
      </c>
      <c r="C14">
        <v>295</v>
      </c>
      <c r="D14">
        <v>1</v>
      </c>
      <c r="E14" t="s">
        <v>54</v>
      </c>
      <c r="F14" t="s">
        <v>35</v>
      </c>
      <c r="G14" t="s">
        <v>84</v>
      </c>
      <c r="H14" t="s">
        <v>47</v>
      </c>
      <c r="I14" s="2">
        <v>3</v>
      </c>
      <c r="J14">
        <v>2016</v>
      </c>
      <c r="K14" t="s">
        <v>24</v>
      </c>
      <c r="L14" s="2">
        <f>IF(ISBLANK(H14),0,VLOOKUP(H14,GradeTable,2,FALSE))</f>
        <v>4</v>
      </c>
      <c r="M14" s="2">
        <f>IF(ISBLANK(H14),0,VLOOKUP('Part 1 GPA'!H14,GradeTable,3,FALSE)*I14)</f>
        <v>3</v>
      </c>
      <c r="N14" s="2">
        <f>IF(ISBLANK(H14),0,VLOOKUP(H14,GradeTable,4,FALSE)*I14)</f>
        <v>3</v>
      </c>
      <c r="O14" s="2">
        <f t="shared" si="0"/>
        <v>12</v>
      </c>
      <c r="P14" s="2"/>
    </row>
    <row r="15" spans="1:16" x14ac:dyDescent="0.4">
      <c r="A15">
        <v>14</v>
      </c>
      <c r="B15" t="s">
        <v>36</v>
      </c>
      <c r="C15">
        <v>240</v>
      </c>
      <c r="D15">
        <v>1</v>
      </c>
      <c r="E15" t="s">
        <v>53</v>
      </c>
      <c r="F15" t="s">
        <v>35</v>
      </c>
      <c r="G15" t="s">
        <v>84</v>
      </c>
      <c r="H15" t="s">
        <v>38</v>
      </c>
      <c r="I15" s="2">
        <v>3</v>
      </c>
      <c r="J15">
        <v>2016</v>
      </c>
      <c r="K15" t="s">
        <v>24</v>
      </c>
      <c r="L15" s="2">
        <f>IF(ISBLANK(H15),0,VLOOKUP(H15,GradeTable,2,FALSE))</f>
        <v>3.7</v>
      </c>
      <c r="M15" s="2">
        <f>IF(ISBLANK(H15),0,VLOOKUP('Part 1 GPA'!H15,GradeTable,3,FALSE)*I15)</f>
        <v>3</v>
      </c>
      <c r="N15" s="2">
        <f>IF(ISBLANK(H15),0,VLOOKUP(H15,GradeTable,4,FALSE)*I15)</f>
        <v>3</v>
      </c>
      <c r="O15" s="2">
        <f t="shared" si="0"/>
        <v>11.100000000000001</v>
      </c>
      <c r="P15" s="2"/>
    </row>
    <row r="16" spans="1:16" x14ac:dyDescent="0.4">
      <c r="A16">
        <v>15</v>
      </c>
      <c r="B16" t="s">
        <v>7</v>
      </c>
      <c r="C16">
        <v>221</v>
      </c>
      <c r="D16">
        <v>2</v>
      </c>
      <c r="E16" t="s">
        <v>52</v>
      </c>
      <c r="F16" t="s">
        <v>55</v>
      </c>
      <c r="G16" t="s">
        <v>84</v>
      </c>
      <c r="H16" t="s">
        <v>27</v>
      </c>
      <c r="I16" s="2">
        <v>3</v>
      </c>
      <c r="J16">
        <v>2016</v>
      </c>
      <c r="K16" t="s">
        <v>24</v>
      </c>
      <c r="L16" s="2">
        <f>IF(ISBLANK(H16),0,VLOOKUP(H16,GradeTable,2,FALSE))</f>
        <v>3.3</v>
      </c>
      <c r="M16" s="2">
        <f>IF(ISBLANK(H16),0,VLOOKUP('Part 1 GPA'!H16,GradeTable,3,FALSE)*I16)</f>
        <v>3</v>
      </c>
      <c r="N16" s="2">
        <f>IF(ISBLANK(H16),0,VLOOKUP(H16,GradeTable,4,FALSE)*I16)</f>
        <v>3</v>
      </c>
      <c r="O16" s="2">
        <f t="shared" si="0"/>
        <v>9.8999999999999986</v>
      </c>
      <c r="P16" s="2"/>
    </row>
    <row r="17" spans="1:16" x14ac:dyDescent="0.4">
      <c r="A17">
        <v>16</v>
      </c>
      <c r="B17" t="s">
        <v>40</v>
      </c>
      <c r="C17">
        <v>220</v>
      </c>
      <c r="D17">
        <v>4</v>
      </c>
      <c r="E17" t="s">
        <v>51</v>
      </c>
      <c r="F17" t="s">
        <v>22</v>
      </c>
      <c r="G17" t="s">
        <v>84</v>
      </c>
      <c r="H17" t="s">
        <v>47</v>
      </c>
      <c r="I17" s="2">
        <v>3</v>
      </c>
      <c r="J17">
        <v>2016</v>
      </c>
      <c r="K17" t="s">
        <v>24</v>
      </c>
      <c r="L17" s="2">
        <f>IF(ISBLANK(H17),0,VLOOKUP(H17,GradeTable,2,FALSE))</f>
        <v>4</v>
      </c>
      <c r="M17" s="2">
        <f>IF(ISBLANK(H17),0,VLOOKUP('Part 1 GPA'!H17,GradeTable,3,FALSE)*I17)</f>
        <v>3</v>
      </c>
      <c r="N17" s="2">
        <f>IF(ISBLANK(H17),0,VLOOKUP(H17,GradeTable,4,FALSE)*I17)</f>
        <v>3</v>
      </c>
      <c r="O17" s="2">
        <f t="shared" si="0"/>
        <v>12</v>
      </c>
      <c r="P17" s="2"/>
    </row>
    <row r="18" spans="1:16" x14ac:dyDescent="0.4">
      <c r="A18">
        <v>17</v>
      </c>
      <c r="B18" t="s">
        <v>49</v>
      </c>
      <c r="C18">
        <v>230</v>
      </c>
      <c r="D18">
        <v>1</v>
      </c>
      <c r="E18" t="s">
        <v>50</v>
      </c>
      <c r="F18" t="s">
        <v>35</v>
      </c>
      <c r="G18" t="s">
        <v>84</v>
      </c>
      <c r="H18" t="s">
        <v>27</v>
      </c>
      <c r="I18" s="2">
        <v>3</v>
      </c>
      <c r="J18">
        <v>2016</v>
      </c>
      <c r="K18" t="s">
        <v>24</v>
      </c>
      <c r="L18" s="2">
        <f>IF(ISBLANK(H18),0,VLOOKUP(H18,GradeTable,2,FALSE))</f>
        <v>3.3</v>
      </c>
      <c r="M18" s="2">
        <f>IF(ISBLANK(H18),0,VLOOKUP('Part 1 GPA'!H18,GradeTable,3,FALSE)*I18)</f>
        <v>3</v>
      </c>
      <c r="N18" s="2">
        <f>IF(ISBLANK(H18),0,VLOOKUP(H18,GradeTable,4,FALSE)*I18)</f>
        <v>3</v>
      </c>
      <c r="O18" s="2">
        <f t="shared" si="0"/>
        <v>9.8999999999999986</v>
      </c>
      <c r="P18" s="2"/>
    </row>
    <row r="19" spans="1:16" x14ac:dyDescent="0.4">
      <c r="A19">
        <v>18</v>
      </c>
      <c r="B19" t="s">
        <v>56</v>
      </c>
      <c r="C19">
        <v>240</v>
      </c>
      <c r="D19">
        <v>1</v>
      </c>
      <c r="E19" t="s">
        <v>57</v>
      </c>
      <c r="F19" t="s">
        <v>55</v>
      </c>
      <c r="G19" t="s">
        <v>58</v>
      </c>
      <c r="H19" t="s">
        <v>47</v>
      </c>
      <c r="I19" s="2">
        <v>3</v>
      </c>
      <c r="J19">
        <v>2017</v>
      </c>
      <c r="K19" t="s">
        <v>39</v>
      </c>
      <c r="L19" s="2">
        <f>IF(ISBLANK(H19),0,VLOOKUP(H19,GradeTable,2,FALSE))</f>
        <v>4</v>
      </c>
      <c r="M19" s="2">
        <f>IF(ISBLANK(H19),0,VLOOKUP('Part 1 GPA'!H19,GradeTable,3,FALSE)*I19)</f>
        <v>3</v>
      </c>
      <c r="N19" s="2">
        <f>IF(ISBLANK(H19),0,VLOOKUP(H19,GradeTable,4,FALSE)*I19)</f>
        <v>3</v>
      </c>
      <c r="O19" s="2">
        <f t="shared" si="0"/>
        <v>12</v>
      </c>
      <c r="P19" s="2"/>
    </row>
    <row r="20" spans="1:16" x14ac:dyDescent="0.4">
      <c r="A20">
        <v>19</v>
      </c>
      <c r="B20" t="s">
        <v>36</v>
      </c>
      <c r="C20">
        <v>355</v>
      </c>
      <c r="D20">
        <v>1</v>
      </c>
      <c r="E20" t="s">
        <v>65</v>
      </c>
      <c r="F20" t="s">
        <v>35</v>
      </c>
      <c r="G20" t="s">
        <v>84</v>
      </c>
      <c r="H20" t="s">
        <v>47</v>
      </c>
      <c r="I20" s="2">
        <v>3</v>
      </c>
      <c r="J20">
        <v>2017</v>
      </c>
      <c r="K20" t="s">
        <v>48</v>
      </c>
      <c r="L20" s="2">
        <f>IF(ISBLANK(H20),0,VLOOKUP(H20,GradeTable,2,FALSE))</f>
        <v>4</v>
      </c>
      <c r="M20" s="2">
        <f>IF(ISBLANK(H20),0,VLOOKUP('Part 1 GPA'!H20,GradeTable,3,FALSE)*I20)</f>
        <v>3</v>
      </c>
      <c r="N20" s="2">
        <f>IF(ISBLANK(H20),0,VLOOKUP(H20,GradeTable,4,FALSE)*I20)</f>
        <v>3</v>
      </c>
      <c r="O20" s="2">
        <f t="shared" si="0"/>
        <v>12</v>
      </c>
      <c r="P20" s="2"/>
    </row>
    <row r="21" spans="1:16" x14ac:dyDescent="0.4">
      <c r="A21">
        <v>20</v>
      </c>
      <c r="B21" t="s">
        <v>36</v>
      </c>
      <c r="C21">
        <v>332</v>
      </c>
      <c r="D21">
        <v>1</v>
      </c>
      <c r="E21" t="s">
        <v>64</v>
      </c>
      <c r="F21" t="s">
        <v>35</v>
      </c>
      <c r="G21" t="s">
        <v>84</v>
      </c>
      <c r="H21" t="s">
        <v>38</v>
      </c>
      <c r="I21" s="2">
        <v>3</v>
      </c>
      <c r="J21">
        <v>2017</v>
      </c>
      <c r="K21" t="s">
        <v>48</v>
      </c>
      <c r="L21" s="2">
        <f>IF(ISBLANK(H21),0,VLOOKUP(H21,GradeTable,2,FALSE))</f>
        <v>3.7</v>
      </c>
      <c r="M21" s="2">
        <f>IF(ISBLANK(H21),0,VLOOKUP('Part 1 GPA'!H21,GradeTable,3,FALSE)*I21)</f>
        <v>3</v>
      </c>
      <c r="N21" s="2">
        <f>IF(ISBLANK(H21),0,VLOOKUP(H21,GradeTable,4,FALSE)*I21)</f>
        <v>3</v>
      </c>
      <c r="O21" s="2">
        <f t="shared" si="0"/>
        <v>11.100000000000001</v>
      </c>
      <c r="P21" s="2"/>
    </row>
    <row r="22" spans="1:16" x14ac:dyDescent="0.4">
      <c r="A22">
        <v>21</v>
      </c>
      <c r="B22" t="s">
        <v>59</v>
      </c>
      <c r="C22">
        <v>251</v>
      </c>
      <c r="D22">
        <v>1</v>
      </c>
      <c r="E22" t="s">
        <v>63</v>
      </c>
      <c r="F22" t="s">
        <v>22</v>
      </c>
      <c r="G22" t="s">
        <v>67</v>
      </c>
      <c r="H22" t="s">
        <v>47</v>
      </c>
      <c r="I22" s="2">
        <v>3</v>
      </c>
      <c r="J22">
        <v>2017</v>
      </c>
      <c r="K22" t="s">
        <v>48</v>
      </c>
      <c r="L22" s="2">
        <f>IF(ISBLANK(H22),0,VLOOKUP(H22,GradeTable,2,FALSE))</f>
        <v>4</v>
      </c>
      <c r="M22" s="2">
        <f>IF(ISBLANK(H22),0,VLOOKUP('Part 1 GPA'!H22,GradeTable,3,FALSE)*I22)</f>
        <v>3</v>
      </c>
      <c r="N22" s="2">
        <f>IF(ISBLANK(H22),0,VLOOKUP(H22,GradeTable,4,FALSE)*I22)</f>
        <v>3</v>
      </c>
      <c r="O22" s="2">
        <f t="shared" si="0"/>
        <v>12</v>
      </c>
      <c r="P22" s="2"/>
    </row>
    <row r="23" spans="1:16" x14ac:dyDescent="0.4">
      <c r="A23">
        <v>22</v>
      </c>
      <c r="B23" t="s">
        <v>49</v>
      </c>
      <c r="C23">
        <v>240</v>
      </c>
      <c r="D23">
        <v>3</v>
      </c>
      <c r="E23" t="s">
        <v>62</v>
      </c>
      <c r="F23" t="s">
        <v>35</v>
      </c>
      <c r="G23" t="s">
        <v>84</v>
      </c>
      <c r="H23" t="s">
        <v>47</v>
      </c>
      <c r="I23" s="2">
        <v>3</v>
      </c>
      <c r="J23">
        <v>2017</v>
      </c>
      <c r="K23" t="s">
        <v>48</v>
      </c>
      <c r="L23" s="2">
        <f>IF(ISBLANK(H23),0,VLOOKUP(H23,GradeTable,2,FALSE))</f>
        <v>4</v>
      </c>
      <c r="M23" s="2">
        <f>IF(ISBLANK(H23),0,VLOOKUP('Part 1 GPA'!H23,GradeTable,3,FALSE)*I23)</f>
        <v>3</v>
      </c>
      <c r="N23" s="2">
        <f>IF(ISBLANK(H23),0,VLOOKUP(H23,GradeTable,4,FALSE)*I23)</f>
        <v>3</v>
      </c>
      <c r="O23" s="2">
        <f t="shared" si="0"/>
        <v>12</v>
      </c>
      <c r="P23" s="2"/>
    </row>
    <row r="24" spans="1:16" x14ac:dyDescent="0.4">
      <c r="A24">
        <v>23</v>
      </c>
      <c r="B24" t="s">
        <v>60</v>
      </c>
      <c r="C24">
        <v>208</v>
      </c>
      <c r="D24">
        <v>1</v>
      </c>
      <c r="E24" t="s">
        <v>61</v>
      </c>
      <c r="F24" t="s">
        <v>22</v>
      </c>
      <c r="G24" t="s">
        <v>66</v>
      </c>
      <c r="H24" t="s">
        <v>38</v>
      </c>
      <c r="I24" s="2">
        <v>4</v>
      </c>
      <c r="J24">
        <v>2017</v>
      </c>
      <c r="K24" t="s">
        <v>48</v>
      </c>
      <c r="L24" s="2">
        <f>IF(ISBLANK(H24),0,VLOOKUP(H24,GradeTable,2,FALSE))</f>
        <v>3.7</v>
      </c>
      <c r="M24" s="2">
        <f>IF(ISBLANK(H24),0,VLOOKUP('Part 1 GPA'!H24,GradeTable,3,FALSE)*I24)</f>
        <v>4</v>
      </c>
      <c r="N24" s="2">
        <f>IF(ISBLANK(H24),0,VLOOKUP(H24,GradeTable,4,FALSE)*I24)</f>
        <v>4</v>
      </c>
      <c r="O24" s="2">
        <f t="shared" si="0"/>
        <v>14.8</v>
      </c>
      <c r="P24" s="2"/>
    </row>
    <row r="25" spans="1:16" x14ac:dyDescent="0.4">
      <c r="A25">
        <v>24</v>
      </c>
      <c r="B25" t="s">
        <v>49</v>
      </c>
      <c r="C25">
        <v>379</v>
      </c>
      <c r="D25">
        <v>1</v>
      </c>
      <c r="E25" t="s">
        <v>68</v>
      </c>
      <c r="F25" t="s">
        <v>55</v>
      </c>
      <c r="G25" t="s">
        <v>58</v>
      </c>
      <c r="H25" t="s">
        <v>38</v>
      </c>
      <c r="I25" s="2">
        <v>3</v>
      </c>
      <c r="J25">
        <v>2017</v>
      </c>
      <c r="K25" t="s">
        <v>69</v>
      </c>
      <c r="L25" s="2">
        <f>IF(ISBLANK(H25),0,VLOOKUP(H25,GradeTable,2,FALSE))</f>
        <v>3.7</v>
      </c>
      <c r="M25" s="2">
        <f>IF(ISBLANK(H25),0,VLOOKUP('Part 1 GPA'!H25,GradeTable,3,FALSE)*I25)</f>
        <v>3</v>
      </c>
      <c r="N25" s="2">
        <f>IF(ISBLANK(H25),0,VLOOKUP(H25,GradeTable,4,FALSE)*I25)</f>
        <v>3</v>
      </c>
      <c r="O25" s="2">
        <f t="shared" si="0"/>
        <v>11.100000000000001</v>
      </c>
      <c r="P25" s="2"/>
    </row>
    <row r="26" spans="1:16" x14ac:dyDescent="0.4">
      <c r="A26">
        <v>25</v>
      </c>
      <c r="B26" t="s">
        <v>36</v>
      </c>
      <c r="C26">
        <v>433</v>
      </c>
      <c r="D26">
        <v>1</v>
      </c>
      <c r="E26" t="s">
        <v>74</v>
      </c>
      <c r="F26" t="s">
        <v>35</v>
      </c>
      <c r="G26" t="s">
        <v>84</v>
      </c>
      <c r="H26" t="s">
        <v>38</v>
      </c>
      <c r="I26" s="2">
        <v>3</v>
      </c>
      <c r="J26">
        <v>2017</v>
      </c>
      <c r="K26" t="s">
        <v>24</v>
      </c>
      <c r="L26" s="2">
        <f>IF(ISBLANK(H26),0,VLOOKUP(H26,GradeTable,2,FALSE))</f>
        <v>3.7</v>
      </c>
      <c r="M26" s="2">
        <f>IF(ISBLANK(H26),0,VLOOKUP('Part 1 GPA'!H26,GradeTable,3,FALSE)*I26)</f>
        <v>3</v>
      </c>
      <c r="N26" s="2">
        <f>IF(ISBLANK(H26),0,VLOOKUP(H26,GradeTable,4,FALSE)*I26)</f>
        <v>3</v>
      </c>
      <c r="O26" s="2">
        <f t="shared" si="0"/>
        <v>11.100000000000001</v>
      </c>
      <c r="P26" s="2"/>
    </row>
    <row r="27" spans="1:16" x14ac:dyDescent="0.4">
      <c r="A27">
        <v>26</v>
      </c>
      <c r="B27" t="s">
        <v>31</v>
      </c>
      <c r="C27">
        <v>250</v>
      </c>
      <c r="D27">
        <v>1</v>
      </c>
      <c r="E27" t="s">
        <v>73</v>
      </c>
      <c r="F27" t="s">
        <v>22</v>
      </c>
      <c r="G27" t="s">
        <v>75</v>
      </c>
      <c r="H27" t="s">
        <v>38</v>
      </c>
      <c r="I27" s="2">
        <v>3</v>
      </c>
      <c r="J27">
        <v>2017</v>
      </c>
      <c r="K27" t="s">
        <v>24</v>
      </c>
      <c r="L27" s="2">
        <f>IF(ISBLANK(H27),0,VLOOKUP(H27,GradeTable,2,FALSE))</f>
        <v>3.7</v>
      </c>
      <c r="M27" s="2">
        <f>IF(ISBLANK(H27),0,VLOOKUP('Part 1 GPA'!H27,GradeTable,3,FALSE)*I27)</f>
        <v>3</v>
      </c>
      <c r="N27" s="2">
        <f>IF(ISBLANK(H27),0,VLOOKUP(H27,GradeTable,4,FALSE)*I27)</f>
        <v>3</v>
      </c>
      <c r="O27" s="2">
        <f t="shared" si="0"/>
        <v>11.100000000000001</v>
      </c>
      <c r="P27" s="2"/>
    </row>
    <row r="28" spans="1:16" x14ac:dyDescent="0.4">
      <c r="A28">
        <v>27</v>
      </c>
      <c r="B28" t="s">
        <v>31</v>
      </c>
      <c r="C28">
        <v>274</v>
      </c>
      <c r="D28">
        <v>1</v>
      </c>
      <c r="E28" t="s">
        <v>72</v>
      </c>
      <c r="F28" t="s">
        <v>22</v>
      </c>
      <c r="G28" t="s">
        <v>75</v>
      </c>
      <c r="H28" t="s">
        <v>38</v>
      </c>
      <c r="I28" s="2">
        <v>3</v>
      </c>
      <c r="J28">
        <v>2017</v>
      </c>
      <c r="K28" t="s">
        <v>24</v>
      </c>
      <c r="L28" s="2">
        <f>IF(ISBLANK(H28),0,VLOOKUP(H28,GradeTable,2,FALSE))</f>
        <v>3.7</v>
      </c>
      <c r="M28" s="2">
        <f>IF(ISBLANK(H28),0,VLOOKUP('Part 1 GPA'!H28,GradeTable,3,FALSE)*I28)</f>
        <v>3</v>
      </c>
      <c r="N28" s="2">
        <f>IF(ISBLANK(H28),0,VLOOKUP(H28,GradeTable,4,FALSE)*I28)</f>
        <v>3</v>
      </c>
      <c r="O28" s="2">
        <f t="shared" si="0"/>
        <v>11.100000000000001</v>
      </c>
      <c r="P28" s="2"/>
    </row>
    <row r="29" spans="1:16" x14ac:dyDescent="0.4">
      <c r="A29">
        <v>28</v>
      </c>
      <c r="B29" t="s">
        <v>49</v>
      </c>
      <c r="C29">
        <v>250</v>
      </c>
      <c r="D29">
        <v>1</v>
      </c>
      <c r="E29" t="s">
        <v>71</v>
      </c>
      <c r="F29" t="s">
        <v>35</v>
      </c>
      <c r="G29" t="s">
        <v>84</v>
      </c>
      <c r="H29" t="s">
        <v>47</v>
      </c>
      <c r="I29" s="2">
        <v>3</v>
      </c>
      <c r="J29">
        <v>2017</v>
      </c>
      <c r="K29" t="s">
        <v>24</v>
      </c>
      <c r="L29" s="2">
        <f>IF(ISBLANK(H29),0,VLOOKUP(H29,GradeTable,2,FALSE))</f>
        <v>4</v>
      </c>
      <c r="M29" s="2">
        <f>IF(ISBLANK(H29),0,VLOOKUP('Part 1 GPA'!H29,GradeTable,3,FALSE)*I29)</f>
        <v>3</v>
      </c>
      <c r="N29" s="2">
        <f>IF(ISBLANK(H29),0,VLOOKUP(H29,GradeTable,4,FALSE)*I29)</f>
        <v>3</v>
      </c>
      <c r="O29" s="2">
        <f t="shared" si="0"/>
        <v>12</v>
      </c>
      <c r="P29" s="2"/>
    </row>
    <row r="30" spans="1:16" x14ac:dyDescent="0.4">
      <c r="A30">
        <v>29</v>
      </c>
      <c r="B30" t="s">
        <v>49</v>
      </c>
      <c r="C30">
        <v>433</v>
      </c>
      <c r="D30">
        <v>2</v>
      </c>
      <c r="E30" t="s">
        <v>70</v>
      </c>
      <c r="F30" t="s">
        <v>35</v>
      </c>
      <c r="G30" t="s">
        <v>84</v>
      </c>
      <c r="H30" t="s">
        <v>27</v>
      </c>
      <c r="I30" s="2">
        <v>3</v>
      </c>
      <c r="J30">
        <v>2017</v>
      </c>
      <c r="K30" t="s">
        <v>24</v>
      </c>
      <c r="L30" s="2">
        <f>IF(ISBLANK(H30),0,VLOOKUP(H30,GradeTable,2,FALSE))</f>
        <v>3.3</v>
      </c>
      <c r="M30" s="2">
        <f>IF(ISBLANK(H30),0,VLOOKUP('Part 1 GPA'!H30,GradeTable,3,FALSE)*I30)</f>
        <v>3</v>
      </c>
      <c r="N30" s="2">
        <f>IF(ISBLANK(H30),0,VLOOKUP(H30,GradeTable,4,FALSE)*I30)</f>
        <v>3</v>
      </c>
      <c r="O30" s="2">
        <f t="shared" si="0"/>
        <v>9.8999999999999986</v>
      </c>
      <c r="P30" s="2"/>
    </row>
    <row r="31" spans="1:16" x14ac:dyDescent="0.4">
      <c r="A31">
        <v>30</v>
      </c>
      <c r="B31" t="s">
        <v>76</v>
      </c>
      <c r="C31">
        <v>262</v>
      </c>
      <c r="D31">
        <v>1</v>
      </c>
      <c r="E31" t="s">
        <v>77</v>
      </c>
      <c r="F31" t="s">
        <v>55</v>
      </c>
      <c r="G31" t="s">
        <v>58</v>
      </c>
      <c r="H31" t="s">
        <v>27</v>
      </c>
      <c r="I31" s="2">
        <v>3</v>
      </c>
      <c r="J31">
        <v>2018</v>
      </c>
      <c r="K31" t="s">
        <v>39</v>
      </c>
      <c r="L31" s="2">
        <f>IF(ISBLANK(H31),0,VLOOKUP(H31,GradeTable,2,FALSE))</f>
        <v>3.3</v>
      </c>
      <c r="M31" s="2">
        <f>IF(ISBLANK(H31),0,VLOOKUP('Part 1 GPA'!H31,GradeTable,3,FALSE)*I31)</f>
        <v>3</v>
      </c>
      <c r="N31" s="2">
        <f>IF(ISBLANK(H31),0,VLOOKUP(H31,GradeTable,4,FALSE)*I31)</f>
        <v>3</v>
      </c>
      <c r="O31" s="2">
        <f t="shared" si="0"/>
        <v>9.8999999999999986</v>
      </c>
      <c r="P31" s="2"/>
    </row>
    <row r="32" spans="1:16" x14ac:dyDescent="0.4">
      <c r="A32">
        <v>31</v>
      </c>
      <c r="B32" t="s">
        <v>49</v>
      </c>
      <c r="C32">
        <v>350</v>
      </c>
      <c r="D32">
        <v>2</v>
      </c>
      <c r="E32" t="s">
        <v>79</v>
      </c>
      <c r="F32" t="s">
        <v>35</v>
      </c>
      <c r="G32" t="s">
        <v>84</v>
      </c>
      <c r="H32" t="s">
        <v>38</v>
      </c>
      <c r="I32" s="2">
        <v>3</v>
      </c>
      <c r="J32">
        <v>2018</v>
      </c>
      <c r="K32" t="s">
        <v>48</v>
      </c>
      <c r="L32" s="2">
        <f>IF(ISBLANK(H32),0,VLOOKUP(H32,GradeTable,2,FALSE))</f>
        <v>3.7</v>
      </c>
      <c r="M32" s="2">
        <f>IF(ISBLANK(H32),0,VLOOKUP('Part 1 GPA'!H32,GradeTable,3,FALSE)*I32)</f>
        <v>3</v>
      </c>
      <c r="N32" s="2">
        <f>IF(ISBLANK(H32),0,VLOOKUP(H32,GradeTable,4,FALSE)*I32)</f>
        <v>3</v>
      </c>
      <c r="O32" s="2">
        <f t="shared" si="0"/>
        <v>11.100000000000001</v>
      </c>
      <c r="P32" s="2"/>
    </row>
    <row r="33" spans="1:16" x14ac:dyDescent="0.4">
      <c r="A33">
        <v>32</v>
      </c>
      <c r="B33" t="s">
        <v>49</v>
      </c>
      <c r="C33">
        <v>317</v>
      </c>
      <c r="D33">
        <v>1</v>
      </c>
      <c r="E33" t="s">
        <v>80</v>
      </c>
      <c r="F33" t="s">
        <v>35</v>
      </c>
      <c r="G33" t="s">
        <v>84</v>
      </c>
      <c r="H33" t="s">
        <v>27</v>
      </c>
      <c r="I33" s="2">
        <v>3</v>
      </c>
      <c r="J33">
        <v>2018</v>
      </c>
      <c r="K33" t="s">
        <v>48</v>
      </c>
      <c r="L33" s="2">
        <f>IF(ISBLANK(H33),0,VLOOKUP(H33,GradeTable,2,FALSE))</f>
        <v>3.3</v>
      </c>
      <c r="M33" s="2">
        <f>IF(ISBLANK(H33),0,VLOOKUP('Part 1 GPA'!H33,GradeTable,3,FALSE)*I33)</f>
        <v>3</v>
      </c>
      <c r="N33" s="2">
        <f>IF(ISBLANK(H33),0,VLOOKUP(H33,GradeTable,4,FALSE)*I33)</f>
        <v>3</v>
      </c>
      <c r="O33" s="2">
        <f t="shared" si="0"/>
        <v>9.8999999999999986</v>
      </c>
      <c r="P33" s="2"/>
    </row>
    <row r="34" spans="1:16" x14ac:dyDescent="0.4">
      <c r="A34">
        <v>33</v>
      </c>
      <c r="B34" t="s">
        <v>36</v>
      </c>
      <c r="C34">
        <v>227</v>
      </c>
      <c r="D34">
        <v>1</v>
      </c>
      <c r="E34" t="s">
        <v>81</v>
      </c>
      <c r="F34" t="s">
        <v>35</v>
      </c>
      <c r="G34" t="s">
        <v>84</v>
      </c>
      <c r="H34" t="s">
        <v>38</v>
      </c>
      <c r="I34" s="2">
        <v>3</v>
      </c>
      <c r="J34">
        <v>2018</v>
      </c>
      <c r="K34" t="s">
        <v>48</v>
      </c>
      <c r="L34" s="2">
        <f>IF(ISBLANK(H34),0,VLOOKUP(H34,GradeTable,2,FALSE))</f>
        <v>3.7</v>
      </c>
      <c r="M34" s="2">
        <f>IF(ISBLANK(H34),0,VLOOKUP('Part 1 GPA'!H34,GradeTable,3,FALSE)*I34)</f>
        <v>3</v>
      </c>
      <c r="N34" s="2">
        <f>IF(ISBLANK(H34),0,VLOOKUP(H34,GradeTable,4,FALSE)*I34)</f>
        <v>3</v>
      </c>
      <c r="O34" s="2">
        <f t="shared" si="0"/>
        <v>11.100000000000001</v>
      </c>
      <c r="P34" s="2"/>
    </row>
    <row r="35" spans="1:16" x14ac:dyDescent="0.4">
      <c r="A35">
        <v>34</v>
      </c>
      <c r="B35" t="s">
        <v>49</v>
      </c>
      <c r="C35">
        <v>335</v>
      </c>
      <c r="D35">
        <v>1</v>
      </c>
      <c r="E35" t="s">
        <v>83</v>
      </c>
      <c r="F35" t="s">
        <v>35</v>
      </c>
      <c r="G35" t="s">
        <v>84</v>
      </c>
      <c r="H35" t="s">
        <v>47</v>
      </c>
      <c r="I35" s="2">
        <v>3</v>
      </c>
      <c r="J35">
        <v>2018</v>
      </c>
      <c r="K35" t="s">
        <v>48</v>
      </c>
      <c r="L35" s="2">
        <f>IF(ISBLANK(H35),0,VLOOKUP(H35,GradeTable,2,FALSE))</f>
        <v>4</v>
      </c>
      <c r="M35" s="2">
        <f>IF(ISBLANK(H35),0,VLOOKUP('Part 1 GPA'!H35,GradeTable,3,FALSE)*I35)</f>
        <v>3</v>
      </c>
      <c r="N35" s="2">
        <f>IF(ISBLANK(H35),0,VLOOKUP(H35,GradeTable,4,FALSE)*I35)</f>
        <v>3</v>
      </c>
      <c r="O35" s="2">
        <f t="shared" si="0"/>
        <v>12</v>
      </c>
      <c r="P35" s="2"/>
    </row>
    <row r="36" spans="1:16" x14ac:dyDescent="0.4">
      <c r="A36">
        <v>35</v>
      </c>
      <c r="B36" t="s">
        <v>78</v>
      </c>
      <c r="C36">
        <v>210</v>
      </c>
      <c r="D36">
        <v>2</v>
      </c>
      <c r="E36" t="s">
        <v>82</v>
      </c>
      <c r="F36" t="s">
        <v>35</v>
      </c>
      <c r="G36" t="s">
        <v>84</v>
      </c>
      <c r="H36" t="s">
        <v>47</v>
      </c>
      <c r="I36" s="2">
        <v>3</v>
      </c>
      <c r="J36">
        <v>2018</v>
      </c>
      <c r="K36" t="s">
        <v>48</v>
      </c>
      <c r="L36" s="2">
        <f>IF(ISBLANK(H36),0,VLOOKUP(H36,GradeTable,2,FALSE))</f>
        <v>4</v>
      </c>
      <c r="M36" s="2">
        <f>IF(ISBLANK(H36),0,VLOOKUP('Part 1 GPA'!H36,GradeTable,3,FALSE)*I36)</f>
        <v>3</v>
      </c>
      <c r="N36" s="2">
        <f>IF(ISBLANK(H36),0,VLOOKUP(H36,GradeTable,4,FALSE)*I36)</f>
        <v>3</v>
      </c>
      <c r="O36" s="2">
        <f t="shared" si="0"/>
        <v>12</v>
      </c>
      <c r="P36" s="2"/>
    </row>
    <row r="37" spans="1:16" x14ac:dyDescent="0.4">
      <c r="A37">
        <v>36</v>
      </c>
      <c r="B37" t="s">
        <v>85</v>
      </c>
      <c r="C37">
        <v>110</v>
      </c>
      <c r="D37">
        <v>21</v>
      </c>
      <c r="E37" t="s">
        <v>86</v>
      </c>
      <c r="F37" t="s">
        <v>35</v>
      </c>
      <c r="G37" t="s">
        <v>84</v>
      </c>
      <c r="I37" s="2">
        <v>3</v>
      </c>
      <c r="J37">
        <v>2018</v>
      </c>
      <c r="K37" t="s">
        <v>69</v>
      </c>
      <c r="L37" s="2">
        <f>IF(ISBLANK(H37),0,VLOOKUP(H37,GradeTable,2,FALSE))</f>
        <v>0</v>
      </c>
      <c r="M37" s="2">
        <f>IF(ISBLANK(H37),0,VLOOKUP('Part 1 GPA'!H37,GradeTable,3,FALSE)*I37)</f>
        <v>0</v>
      </c>
      <c r="N37" s="2">
        <f>IF(ISBLANK(H37),0,VLOOKUP(H37,GradeTable,4,FALSE)*I37)</f>
        <v>0</v>
      </c>
      <c r="O37" s="2">
        <f t="shared" si="0"/>
        <v>0</v>
      </c>
      <c r="P37" s="2"/>
    </row>
    <row r="38" spans="1:16" x14ac:dyDescent="0.4">
      <c r="A38">
        <v>37</v>
      </c>
      <c r="B38" t="s">
        <v>28</v>
      </c>
      <c r="C38">
        <v>250</v>
      </c>
      <c r="D38">
        <v>1</v>
      </c>
      <c r="E38" t="s">
        <v>87</v>
      </c>
      <c r="F38" t="s">
        <v>55</v>
      </c>
      <c r="G38" t="s">
        <v>67</v>
      </c>
      <c r="I38" s="2">
        <v>3</v>
      </c>
      <c r="J38">
        <v>2019</v>
      </c>
      <c r="K38" t="s">
        <v>39</v>
      </c>
      <c r="L38" s="2">
        <f>IF(ISBLANK(H38),0,VLOOKUP(H38,GradeTable,2,FALSE))</f>
        <v>0</v>
      </c>
      <c r="M38" s="2">
        <f>IF(ISBLANK(H38),0,VLOOKUP('Part 1 GPA'!H38,GradeTable,3,FALSE)*I38)</f>
        <v>0</v>
      </c>
      <c r="N38" s="2">
        <f>IF(ISBLANK(H38),0,VLOOKUP(H38,GradeTable,4,FALSE)*I38)</f>
        <v>0</v>
      </c>
      <c r="O38" s="2">
        <f t="shared" si="0"/>
        <v>0</v>
      </c>
      <c r="P38" s="2"/>
    </row>
    <row r="39" spans="1:16" x14ac:dyDescent="0.4">
      <c r="A39">
        <v>38</v>
      </c>
      <c r="B39" t="s">
        <v>36</v>
      </c>
      <c r="C39">
        <v>400</v>
      </c>
      <c r="D39">
        <v>1</v>
      </c>
      <c r="E39" t="s">
        <v>88</v>
      </c>
      <c r="F39" t="s">
        <v>35</v>
      </c>
      <c r="G39" t="s">
        <v>84</v>
      </c>
      <c r="I39" s="2">
        <v>3</v>
      </c>
      <c r="J39">
        <v>2019</v>
      </c>
      <c r="K39" t="s">
        <v>48</v>
      </c>
      <c r="L39" s="2">
        <f>IF(ISBLANK(H39),0,VLOOKUP(H39,GradeTable,2,FALSE))</f>
        <v>0</v>
      </c>
      <c r="M39" s="2">
        <f>IF(ISBLANK(H39),0,VLOOKUP('Part 1 GPA'!H39,GradeTable,3,FALSE)*I39)</f>
        <v>0</v>
      </c>
      <c r="N39" s="2">
        <f>IF(ISBLANK(H39),0,VLOOKUP(H39,GradeTable,4,FALSE)*I39)</f>
        <v>0</v>
      </c>
      <c r="O39" s="2">
        <f t="shared" si="0"/>
        <v>0</v>
      </c>
      <c r="P39" s="2"/>
    </row>
    <row r="40" spans="1:16" x14ac:dyDescent="0.4">
      <c r="A40">
        <v>39</v>
      </c>
      <c r="B40" t="s">
        <v>49</v>
      </c>
      <c r="C40">
        <v>400</v>
      </c>
      <c r="D40">
        <v>1</v>
      </c>
      <c r="E40" t="s">
        <v>88</v>
      </c>
      <c r="F40" t="s">
        <v>35</v>
      </c>
      <c r="G40" t="s">
        <v>84</v>
      </c>
      <c r="I40" s="2">
        <v>3</v>
      </c>
      <c r="J40">
        <v>2019</v>
      </c>
      <c r="K40" t="s">
        <v>48</v>
      </c>
      <c r="L40" s="2">
        <f>IF(ISBLANK(H40),0,VLOOKUP(H40,GradeTable,2,FALSE))</f>
        <v>0</v>
      </c>
      <c r="M40" s="2">
        <f>IF(ISBLANK(H40),0,VLOOKUP('Part 1 GPA'!H40,GradeTable,3,FALSE)*I40)</f>
        <v>0</v>
      </c>
      <c r="N40" s="2">
        <f>IF(ISBLANK(H40),0,VLOOKUP(H40,GradeTable,4,FALSE)*I40)</f>
        <v>0</v>
      </c>
      <c r="O40" s="2">
        <f t="shared" si="0"/>
        <v>0</v>
      </c>
      <c r="P40" s="2"/>
    </row>
    <row r="41" spans="1:16" x14ac:dyDescent="0.4">
      <c r="A41">
        <v>40</v>
      </c>
      <c r="B41" t="s">
        <v>49</v>
      </c>
      <c r="C41">
        <v>341</v>
      </c>
      <c r="D41">
        <v>1</v>
      </c>
      <c r="E41" t="s">
        <v>89</v>
      </c>
      <c r="F41" t="s">
        <v>35</v>
      </c>
      <c r="G41" t="s">
        <v>84</v>
      </c>
      <c r="I41" s="2">
        <v>3</v>
      </c>
      <c r="J41">
        <v>2019</v>
      </c>
      <c r="K41" t="s">
        <v>48</v>
      </c>
      <c r="L41" s="2">
        <f>IF(ISBLANK(H41),0,VLOOKUP(H41,GradeTable,2,FALSE))</f>
        <v>0</v>
      </c>
      <c r="M41" s="2">
        <f>IF(ISBLANK(H41),0,VLOOKUP('Part 1 GPA'!H41,GradeTable,3,FALSE)*I41)</f>
        <v>0</v>
      </c>
      <c r="N41" s="2">
        <f>IF(ISBLANK(H41),0,VLOOKUP(H41,GradeTable,4,FALSE)*I41)</f>
        <v>0</v>
      </c>
      <c r="O41" s="2">
        <f t="shared" si="0"/>
        <v>0</v>
      </c>
      <c r="P41" s="2"/>
    </row>
    <row r="42" spans="1:16" x14ac:dyDescent="0.4">
      <c r="I42" s="2"/>
      <c r="L42" s="2"/>
      <c r="M42" s="2"/>
      <c r="N42" s="2"/>
      <c r="O42" s="2"/>
      <c r="P42" s="2"/>
    </row>
    <row r="43" spans="1:16" x14ac:dyDescent="0.4">
      <c r="E43" t="s">
        <v>102</v>
      </c>
      <c r="I43" s="2">
        <f>SUM(I1:I42)</f>
        <v>122</v>
      </c>
      <c r="L43" s="2">
        <f>AVERAGE(L1:L42)</f>
        <v>3.1600000000000006</v>
      </c>
      <c r="M43" s="2">
        <f>SUM(M1:M42)</f>
        <v>107</v>
      </c>
      <c r="N43" s="2">
        <f t="shared" ref="N43:O43" si="1">SUM(N1:N42)</f>
        <v>107</v>
      </c>
      <c r="O43" s="2">
        <f t="shared" si="1"/>
        <v>386.90000000000003</v>
      </c>
      <c r="P43" s="2"/>
    </row>
    <row r="44" spans="1:16" x14ac:dyDescent="0.4">
      <c r="I44" s="2"/>
      <c r="L44" s="2"/>
      <c r="M44" s="2"/>
      <c r="N44" s="2"/>
      <c r="O44" s="2"/>
      <c r="P44" s="2"/>
    </row>
    <row r="46" spans="1:16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pageMargins left="0.5" right="0.5" top="0.75" bottom="0.75" header="0.3" footer="0.3"/>
  <pageSetup orientation="portrait" r:id="rId1"/>
  <headerFooter>
    <oddHeader>&amp;LName: Lea Lovell&amp;CBUS110Basics&amp;RDate: &amp;D</oddHeader>
    <oddFooter>&amp;LFile:&amp;F&amp;CPage:&amp;P of &amp;N&amp;RSheet:&amp;A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pane ySplit="1" topLeftCell="A40" activePane="bottomLeft" state="frozen"/>
      <selection activeCell="E13" sqref="E13"/>
      <selection pane="bottomLeft" activeCell="P42" sqref="P42"/>
    </sheetView>
  </sheetViews>
  <sheetFormatPr defaultRowHeight="14.6" x14ac:dyDescent="0.4"/>
  <cols>
    <col min="1" max="1" width="3.84375" bestFit="1" customWidth="1"/>
    <col min="2" max="2" width="4.921875" bestFit="1" customWidth="1"/>
    <col min="3" max="3" width="4.84375" bestFit="1" customWidth="1"/>
    <col min="4" max="4" width="4.765625" bestFit="1" customWidth="1"/>
    <col min="5" max="5" width="20.3828125" bestFit="1" customWidth="1"/>
    <col min="6" max="6" width="4.84375" bestFit="1" customWidth="1"/>
    <col min="7" max="7" width="5.07421875" bestFit="1" customWidth="1"/>
    <col min="8" max="8" width="5.921875" bestFit="1" customWidth="1"/>
    <col min="9" max="9" width="6.61328125" bestFit="1" customWidth="1"/>
    <col min="10" max="10" width="4.84375" bestFit="1" customWidth="1"/>
    <col min="11" max="11" width="4.3828125" bestFit="1" customWidth="1"/>
    <col min="12" max="12" width="4.69140625" bestFit="1" customWidth="1"/>
    <col min="13" max="15" width="6.61328125" bestFit="1" customWidth="1"/>
  </cols>
  <sheetData>
    <row r="1" spans="1:15" s="1" customFormat="1" ht="29.15" x14ac:dyDescent="0.4">
      <c r="A1" s="1" t="s">
        <v>2</v>
      </c>
      <c r="B1" s="1" t="s">
        <v>3</v>
      </c>
      <c r="C1" s="1" t="s">
        <v>4</v>
      </c>
      <c r="D1" s="1" t="s">
        <v>104</v>
      </c>
      <c r="E1" s="1" t="s">
        <v>6</v>
      </c>
      <c r="F1" s="1" t="s">
        <v>8</v>
      </c>
      <c r="G1" s="1" t="s">
        <v>9</v>
      </c>
      <c r="H1" s="1" t="s">
        <v>0</v>
      </c>
      <c r="I1" s="1" t="s">
        <v>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</row>
    <row r="2" spans="1:15" x14ac:dyDescent="0.4">
      <c r="A2">
        <v>1</v>
      </c>
      <c r="B2" t="s">
        <v>7</v>
      </c>
      <c r="C2">
        <v>100</v>
      </c>
      <c r="D2">
        <v>1</v>
      </c>
      <c r="E2" t="s">
        <v>19</v>
      </c>
      <c r="F2" t="s">
        <v>18</v>
      </c>
      <c r="G2" t="s">
        <v>18</v>
      </c>
      <c r="H2" t="s">
        <v>47</v>
      </c>
      <c r="I2" s="2">
        <v>4</v>
      </c>
      <c r="J2">
        <v>2014</v>
      </c>
      <c r="K2" t="s">
        <v>18</v>
      </c>
      <c r="L2" s="2">
        <f>IF(ISBLANK(H2),0,VLOOKUP(H2,GradeTable,2,FALSE))</f>
        <v>4</v>
      </c>
      <c r="M2" s="2">
        <f>IF(ISBLANK(H2),0,VLOOKUP('What Ifs'!H2,GradeTable,3,FALSE)*I2)</f>
        <v>4</v>
      </c>
      <c r="N2" s="2">
        <f>IF(ISBLANK(H2),0,VLOOKUP(H2,GradeTable,4,FALSE)*I2)</f>
        <v>4</v>
      </c>
      <c r="O2" s="2">
        <f t="shared" ref="O2:O36" si="0">L2*I2</f>
        <v>16</v>
      </c>
    </row>
    <row r="3" spans="1:15" x14ac:dyDescent="0.4">
      <c r="A3">
        <v>2</v>
      </c>
      <c r="B3" t="s">
        <v>20</v>
      </c>
      <c r="C3">
        <v>111</v>
      </c>
      <c r="D3">
        <v>1</v>
      </c>
      <c r="E3" t="s">
        <v>21</v>
      </c>
      <c r="F3" t="s">
        <v>22</v>
      </c>
      <c r="G3" t="s">
        <v>84</v>
      </c>
      <c r="H3" t="s">
        <v>23</v>
      </c>
      <c r="I3" s="2">
        <v>3</v>
      </c>
      <c r="J3">
        <v>2015</v>
      </c>
      <c r="K3" t="s">
        <v>24</v>
      </c>
      <c r="L3" s="2">
        <f>IF(ISBLANK(H3),0,VLOOKUP(H3,GradeTable,2,FALSE))</f>
        <v>3</v>
      </c>
      <c r="M3" s="2">
        <f>IF(ISBLANK(H3),0,VLOOKUP('What Ifs'!H3,GradeTable,3,FALSE)*I3)</f>
        <v>3</v>
      </c>
      <c r="N3" s="2">
        <f>IF(ISBLANK(H3),0,VLOOKUP(H3,GradeTable,4,FALSE)*I3)</f>
        <v>3</v>
      </c>
      <c r="O3" s="2">
        <f t="shared" si="0"/>
        <v>9</v>
      </c>
    </row>
    <row r="4" spans="1:15" x14ac:dyDescent="0.4">
      <c r="A4">
        <v>3</v>
      </c>
      <c r="B4" t="s">
        <v>7</v>
      </c>
      <c r="C4">
        <v>121</v>
      </c>
      <c r="D4">
        <v>1</v>
      </c>
      <c r="E4" t="s">
        <v>25</v>
      </c>
      <c r="F4" t="s">
        <v>26</v>
      </c>
      <c r="G4" t="s">
        <v>84</v>
      </c>
      <c r="H4" t="s">
        <v>27</v>
      </c>
      <c r="I4" s="2">
        <v>3</v>
      </c>
      <c r="J4">
        <v>2015</v>
      </c>
      <c r="K4" t="s">
        <v>24</v>
      </c>
      <c r="L4" s="2">
        <f>IF(ISBLANK(H4),0,VLOOKUP(H4,GradeTable,2,FALSE))</f>
        <v>3.3</v>
      </c>
      <c r="M4" s="2">
        <f>IF(ISBLANK(H4),0,VLOOKUP('What Ifs'!H4,GradeTable,3,FALSE)*I4)</f>
        <v>3</v>
      </c>
      <c r="N4" s="2">
        <f>IF(ISBLANK(H4),0,VLOOKUP(H4,GradeTable,4,FALSE)*I4)</f>
        <v>3</v>
      </c>
      <c r="O4" s="2">
        <f t="shared" si="0"/>
        <v>9.8999999999999986</v>
      </c>
    </row>
    <row r="5" spans="1:15" x14ac:dyDescent="0.4">
      <c r="A5">
        <v>4</v>
      </c>
      <c r="B5" t="s">
        <v>28</v>
      </c>
      <c r="C5">
        <v>111</v>
      </c>
      <c r="D5">
        <v>1</v>
      </c>
      <c r="E5" t="s">
        <v>29</v>
      </c>
      <c r="F5" t="s">
        <v>22</v>
      </c>
      <c r="G5" t="s">
        <v>84</v>
      </c>
      <c r="H5" t="s">
        <v>27</v>
      </c>
      <c r="I5" s="2">
        <v>3</v>
      </c>
      <c r="J5">
        <v>2015</v>
      </c>
      <c r="K5" t="s">
        <v>24</v>
      </c>
      <c r="L5" s="2">
        <f>IF(ISBLANK(H5),0,VLOOKUP(H5,GradeTable,2,FALSE))</f>
        <v>3.3</v>
      </c>
      <c r="M5" s="2">
        <f>IF(ISBLANK(H5),0,VLOOKUP('What Ifs'!H5,GradeTable,3,FALSE)*I5)</f>
        <v>3</v>
      </c>
      <c r="N5" s="2">
        <f>IF(ISBLANK(H5),0,VLOOKUP(H5,GradeTable,4,FALSE)*I5)</f>
        <v>3</v>
      </c>
      <c r="O5" s="2">
        <f t="shared" si="0"/>
        <v>9.8999999999999986</v>
      </c>
    </row>
    <row r="6" spans="1:15" x14ac:dyDescent="0.4">
      <c r="A6">
        <v>5</v>
      </c>
      <c r="B6" t="s">
        <v>31</v>
      </c>
      <c r="C6">
        <v>100</v>
      </c>
      <c r="D6">
        <v>1</v>
      </c>
      <c r="E6" t="s">
        <v>33</v>
      </c>
      <c r="F6" t="s">
        <v>22</v>
      </c>
      <c r="G6" t="s">
        <v>84</v>
      </c>
      <c r="H6" t="s">
        <v>30</v>
      </c>
      <c r="I6" s="2">
        <v>3</v>
      </c>
      <c r="J6">
        <v>2015</v>
      </c>
      <c r="K6" t="s">
        <v>24</v>
      </c>
      <c r="L6" s="2">
        <f>IF(ISBLANK(H6),0,VLOOKUP(H6,GradeTable,2,FALSE))</f>
        <v>2.7</v>
      </c>
      <c r="M6" s="2">
        <f>IF(ISBLANK(H6),0,VLOOKUP('What Ifs'!H6,GradeTable,3,FALSE)*I6)</f>
        <v>3</v>
      </c>
      <c r="N6" s="2">
        <f>IF(ISBLANK(H6),0,VLOOKUP(H6,GradeTable,4,FALSE)*I6)</f>
        <v>3</v>
      </c>
      <c r="O6" s="2">
        <f t="shared" si="0"/>
        <v>8.1000000000000014</v>
      </c>
    </row>
    <row r="7" spans="1:15" x14ac:dyDescent="0.4">
      <c r="A7">
        <v>6</v>
      </c>
      <c r="B7" t="s">
        <v>32</v>
      </c>
      <c r="C7">
        <v>227</v>
      </c>
      <c r="D7">
        <v>5</v>
      </c>
      <c r="E7" t="s">
        <v>34</v>
      </c>
      <c r="F7" t="s">
        <v>35</v>
      </c>
      <c r="G7" t="s">
        <v>84</v>
      </c>
      <c r="H7" t="s">
        <v>27</v>
      </c>
      <c r="I7" s="2">
        <v>3</v>
      </c>
      <c r="J7">
        <v>2015</v>
      </c>
      <c r="K7" t="s">
        <v>24</v>
      </c>
      <c r="L7" s="2">
        <f>IF(ISBLANK(H7),0,VLOOKUP(H7,GradeTable,2,FALSE))</f>
        <v>3.3</v>
      </c>
      <c r="M7" s="2">
        <f>IF(ISBLANK(H7),0,VLOOKUP('What Ifs'!H7,GradeTable,3,FALSE)*I7)</f>
        <v>3</v>
      </c>
      <c r="N7" s="2">
        <f>IF(ISBLANK(H7),0,VLOOKUP(H7,GradeTable,4,FALSE)*I7)</f>
        <v>3</v>
      </c>
      <c r="O7" s="2">
        <f t="shared" si="0"/>
        <v>9.8999999999999986</v>
      </c>
    </row>
    <row r="8" spans="1:15" x14ac:dyDescent="0.4">
      <c r="A8">
        <v>7</v>
      </c>
      <c r="B8" t="s">
        <v>36</v>
      </c>
      <c r="C8">
        <v>101</v>
      </c>
      <c r="D8">
        <v>2</v>
      </c>
      <c r="E8" t="s">
        <v>37</v>
      </c>
      <c r="F8" t="s">
        <v>35</v>
      </c>
      <c r="G8" t="s">
        <v>84</v>
      </c>
      <c r="H8" t="s">
        <v>47</v>
      </c>
      <c r="I8" s="2">
        <v>3</v>
      </c>
      <c r="J8">
        <v>2016</v>
      </c>
      <c r="K8" t="s">
        <v>39</v>
      </c>
      <c r="L8" s="2">
        <f>IF(ISBLANK(H8),0,VLOOKUP(H8,GradeTable,2,FALSE))</f>
        <v>4</v>
      </c>
      <c r="M8" s="2">
        <f>IF(ISBLANK(H8),0,VLOOKUP('What Ifs'!H8,GradeTable,3,FALSE)*I8)</f>
        <v>3</v>
      </c>
      <c r="N8" s="2">
        <f>IF(ISBLANK(H8),0,VLOOKUP(H8,GradeTable,4,FALSE)*I8)</f>
        <v>3</v>
      </c>
      <c r="O8" s="2">
        <f t="shared" si="0"/>
        <v>12</v>
      </c>
    </row>
    <row r="9" spans="1:15" x14ac:dyDescent="0.4">
      <c r="A9">
        <v>8</v>
      </c>
      <c r="B9" t="s">
        <v>40</v>
      </c>
      <c r="C9">
        <v>110</v>
      </c>
      <c r="D9">
        <v>8</v>
      </c>
      <c r="E9" t="s">
        <v>42</v>
      </c>
      <c r="F9" t="s">
        <v>22</v>
      </c>
      <c r="G9" t="s">
        <v>84</v>
      </c>
      <c r="H9" t="s">
        <v>47</v>
      </c>
      <c r="I9" s="2">
        <v>3</v>
      </c>
      <c r="J9">
        <v>2016</v>
      </c>
      <c r="K9" t="s">
        <v>48</v>
      </c>
      <c r="L9" s="2">
        <f>IF(ISBLANK(H9),0,VLOOKUP(H9,GradeTable,2,FALSE))</f>
        <v>4</v>
      </c>
      <c r="M9" s="2">
        <f>IF(ISBLANK(H9),0,VLOOKUP('What Ifs'!H9,GradeTable,3,FALSE)*I9)</f>
        <v>3</v>
      </c>
      <c r="N9" s="2">
        <f>IF(ISBLANK(H9),0,VLOOKUP(H9,GradeTable,4,FALSE)*I9)</f>
        <v>3</v>
      </c>
      <c r="O9" s="2">
        <f t="shared" si="0"/>
        <v>12</v>
      </c>
    </row>
    <row r="10" spans="1:15" x14ac:dyDescent="0.4">
      <c r="A10">
        <v>9</v>
      </c>
      <c r="B10" t="s">
        <v>41</v>
      </c>
      <c r="C10">
        <v>221</v>
      </c>
      <c r="D10">
        <v>1</v>
      </c>
      <c r="E10" t="s">
        <v>43</v>
      </c>
      <c r="F10" t="s">
        <v>35</v>
      </c>
      <c r="G10" t="s">
        <v>84</v>
      </c>
      <c r="H10" t="s">
        <v>23</v>
      </c>
      <c r="I10" s="2">
        <v>3</v>
      </c>
      <c r="J10">
        <v>2016</v>
      </c>
      <c r="K10" t="s">
        <v>48</v>
      </c>
      <c r="L10" s="2">
        <f>IF(ISBLANK(H10),0,VLOOKUP(H10,GradeTable,2,FALSE))</f>
        <v>3</v>
      </c>
      <c r="M10" s="2">
        <f>IF(ISBLANK(H10),0,VLOOKUP('What Ifs'!H10,GradeTable,3,FALSE)*I10)</f>
        <v>3</v>
      </c>
      <c r="N10" s="2">
        <f>IF(ISBLANK(H10),0,VLOOKUP(H10,GradeTable,4,FALSE)*I10)</f>
        <v>3</v>
      </c>
      <c r="O10" s="2">
        <f t="shared" si="0"/>
        <v>9</v>
      </c>
    </row>
    <row r="11" spans="1:15" x14ac:dyDescent="0.4">
      <c r="A11">
        <v>10</v>
      </c>
      <c r="B11" t="s">
        <v>31</v>
      </c>
      <c r="C11">
        <v>130</v>
      </c>
      <c r="D11">
        <v>1</v>
      </c>
      <c r="E11" t="s">
        <v>44</v>
      </c>
      <c r="F11" t="s">
        <v>22</v>
      </c>
      <c r="G11" t="s">
        <v>84</v>
      </c>
      <c r="H11" t="s">
        <v>27</v>
      </c>
      <c r="I11" s="2">
        <v>3</v>
      </c>
      <c r="J11">
        <v>2016</v>
      </c>
      <c r="K11" t="s">
        <v>48</v>
      </c>
      <c r="L11" s="2">
        <f>IF(ISBLANK(H11),0,VLOOKUP(H11,GradeTable,2,FALSE))</f>
        <v>3.3</v>
      </c>
      <c r="M11" s="2">
        <f>IF(ISBLANK(H11),0,VLOOKUP('What Ifs'!H11,GradeTable,3,FALSE)*I11)</f>
        <v>3</v>
      </c>
      <c r="N11" s="2">
        <f>IF(ISBLANK(H11),0,VLOOKUP(H11,GradeTable,4,FALSE)*I11)</f>
        <v>3</v>
      </c>
      <c r="O11" s="2">
        <f t="shared" si="0"/>
        <v>9.8999999999999986</v>
      </c>
    </row>
    <row r="12" spans="1:15" x14ac:dyDescent="0.4">
      <c r="A12">
        <v>11</v>
      </c>
      <c r="B12" t="s">
        <v>32</v>
      </c>
      <c r="C12">
        <v>228</v>
      </c>
      <c r="D12">
        <v>4</v>
      </c>
      <c r="E12" t="s">
        <v>45</v>
      </c>
      <c r="F12" t="s">
        <v>35</v>
      </c>
      <c r="G12" t="s">
        <v>84</v>
      </c>
      <c r="H12" t="s">
        <v>38</v>
      </c>
      <c r="I12" s="2">
        <v>3</v>
      </c>
      <c r="J12">
        <v>2016</v>
      </c>
      <c r="K12" t="s">
        <v>48</v>
      </c>
      <c r="L12" s="2">
        <f>IF(ISBLANK(H12),0,VLOOKUP(H12,GradeTable,2,FALSE))</f>
        <v>3.7</v>
      </c>
      <c r="M12" s="2">
        <f>IF(ISBLANK(H12),0,VLOOKUP('What Ifs'!H12,GradeTable,3,FALSE)*I12)</f>
        <v>3</v>
      </c>
      <c r="N12" s="2">
        <f>IF(ISBLANK(H12),0,VLOOKUP(H12,GradeTable,4,FALSE)*I12)</f>
        <v>3</v>
      </c>
      <c r="O12" s="2">
        <f t="shared" si="0"/>
        <v>11.100000000000001</v>
      </c>
    </row>
    <row r="13" spans="1:15" x14ac:dyDescent="0.4">
      <c r="A13">
        <v>12</v>
      </c>
      <c r="B13" t="s">
        <v>36</v>
      </c>
      <c r="C13">
        <v>330</v>
      </c>
      <c r="D13">
        <v>1</v>
      </c>
      <c r="E13" t="s">
        <v>46</v>
      </c>
      <c r="F13" t="s">
        <v>35</v>
      </c>
      <c r="G13" t="s">
        <v>84</v>
      </c>
      <c r="H13" t="s">
        <v>23</v>
      </c>
      <c r="I13" s="2">
        <v>3</v>
      </c>
      <c r="J13">
        <v>2016</v>
      </c>
      <c r="K13" t="s">
        <v>48</v>
      </c>
      <c r="L13" s="2">
        <f>IF(ISBLANK(H13),0,VLOOKUP(H13,GradeTable,2,FALSE))</f>
        <v>3</v>
      </c>
      <c r="M13" s="2">
        <f>IF(ISBLANK(H13),0,VLOOKUP('What Ifs'!H13,GradeTable,3,FALSE)*I13)</f>
        <v>3</v>
      </c>
      <c r="N13" s="2">
        <f>IF(ISBLANK(H13),0,VLOOKUP(H13,GradeTable,4,FALSE)*I13)</f>
        <v>3</v>
      </c>
      <c r="O13" s="2">
        <f t="shared" si="0"/>
        <v>9</v>
      </c>
    </row>
    <row r="14" spans="1:15" x14ac:dyDescent="0.4">
      <c r="A14">
        <v>13</v>
      </c>
      <c r="B14" t="s">
        <v>36</v>
      </c>
      <c r="C14">
        <v>295</v>
      </c>
      <c r="D14">
        <v>1</v>
      </c>
      <c r="E14" t="s">
        <v>54</v>
      </c>
      <c r="F14" t="s">
        <v>35</v>
      </c>
      <c r="G14" t="s">
        <v>84</v>
      </c>
      <c r="H14" t="s">
        <v>47</v>
      </c>
      <c r="I14" s="2">
        <v>3</v>
      </c>
      <c r="J14">
        <v>2016</v>
      </c>
      <c r="K14" t="s">
        <v>24</v>
      </c>
      <c r="L14" s="2">
        <f>IF(ISBLANK(H14),0,VLOOKUP(H14,GradeTable,2,FALSE))</f>
        <v>4</v>
      </c>
      <c r="M14" s="2">
        <f>IF(ISBLANK(H14),0,VLOOKUP('What Ifs'!H14,GradeTable,3,FALSE)*I14)</f>
        <v>3</v>
      </c>
      <c r="N14" s="2">
        <f>IF(ISBLANK(H14),0,VLOOKUP(H14,GradeTable,4,FALSE)*I14)</f>
        <v>3</v>
      </c>
      <c r="O14" s="2">
        <f t="shared" si="0"/>
        <v>12</v>
      </c>
    </row>
    <row r="15" spans="1:15" x14ac:dyDescent="0.4">
      <c r="A15">
        <v>14</v>
      </c>
      <c r="B15" t="s">
        <v>36</v>
      </c>
      <c r="C15">
        <v>240</v>
      </c>
      <c r="D15">
        <v>1</v>
      </c>
      <c r="E15" t="s">
        <v>53</v>
      </c>
      <c r="F15" t="s">
        <v>35</v>
      </c>
      <c r="G15" t="s">
        <v>84</v>
      </c>
      <c r="H15" t="s">
        <v>38</v>
      </c>
      <c r="I15" s="2">
        <v>3</v>
      </c>
      <c r="J15">
        <v>2016</v>
      </c>
      <c r="K15" t="s">
        <v>24</v>
      </c>
      <c r="L15" s="2">
        <f>IF(ISBLANK(H15),0,VLOOKUP(H15,GradeTable,2,FALSE))</f>
        <v>3.7</v>
      </c>
      <c r="M15" s="2">
        <f>IF(ISBLANK(H15),0,VLOOKUP('What Ifs'!H15,GradeTable,3,FALSE)*I15)</f>
        <v>3</v>
      </c>
      <c r="N15" s="2">
        <f>IF(ISBLANK(H15),0,VLOOKUP(H15,GradeTable,4,FALSE)*I15)</f>
        <v>3</v>
      </c>
      <c r="O15" s="2">
        <f t="shared" si="0"/>
        <v>11.100000000000001</v>
      </c>
    </row>
    <row r="16" spans="1:15" x14ac:dyDescent="0.4">
      <c r="A16">
        <v>15</v>
      </c>
      <c r="B16" t="s">
        <v>7</v>
      </c>
      <c r="C16">
        <v>221</v>
      </c>
      <c r="D16">
        <v>2</v>
      </c>
      <c r="E16" t="s">
        <v>52</v>
      </c>
      <c r="F16" t="s">
        <v>55</v>
      </c>
      <c r="G16" t="s">
        <v>84</v>
      </c>
      <c r="H16" t="s">
        <v>27</v>
      </c>
      <c r="I16" s="2">
        <v>3</v>
      </c>
      <c r="J16">
        <v>2016</v>
      </c>
      <c r="K16" t="s">
        <v>24</v>
      </c>
      <c r="L16" s="2">
        <f>IF(ISBLANK(H16),0,VLOOKUP(H16,GradeTable,2,FALSE))</f>
        <v>3.3</v>
      </c>
      <c r="M16" s="2">
        <f>IF(ISBLANK(H16),0,VLOOKUP('What Ifs'!H16,GradeTable,3,FALSE)*I16)</f>
        <v>3</v>
      </c>
      <c r="N16" s="2">
        <f>IF(ISBLANK(H16),0,VLOOKUP(H16,GradeTable,4,FALSE)*I16)</f>
        <v>3</v>
      </c>
      <c r="O16" s="2">
        <f t="shared" si="0"/>
        <v>9.8999999999999986</v>
      </c>
    </row>
    <row r="17" spans="1:15" x14ac:dyDescent="0.4">
      <c r="A17">
        <v>16</v>
      </c>
      <c r="B17" t="s">
        <v>40</v>
      </c>
      <c r="C17">
        <v>220</v>
      </c>
      <c r="D17">
        <v>4</v>
      </c>
      <c r="E17" t="s">
        <v>51</v>
      </c>
      <c r="F17" t="s">
        <v>22</v>
      </c>
      <c r="G17" t="s">
        <v>84</v>
      </c>
      <c r="H17" t="s">
        <v>47</v>
      </c>
      <c r="I17" s="2">
        <v>3</v>
      </c>
      <c r="J17">
        <v>2016</v>
      </c>
      <c r="K17" t="s">
        <v>24</v>
      </c>
      <c r="L17" s="2">
        <f>IF(ISBLANK(H17),0,VLOOKUP(H17,GradeTable,2,FALSE))</f>
        <v>4</v>
      </c>
      <c r="M17" s="2">
        <f>IF(ISBLANK(H17),0,VLOOKUP('What Ifs'!H17,GradeTable,3,FALSE)*I17)</f>
        <v>3</v>
      </c>
      <c r="N17" s="2">
        <f>IF(ISBLANK(H17),0,VLOOKUP(H17,GradeTable,4,FALSE)*I17)</f>
        <v>3</v>
      </c>
      <c r="O17" s="2">
        <f t="shared" si="0"/>
        <v>12</v>
      </c>
    </row>
    <row r="18" spans="1:15" x14ac:dyDescent="0.4">
      <c r="A18">
        <v>17</v>
      </c>
      <c r="B18" t="s">
        <v>49</v>
      </c>
      <c r="C18">
        <v>230</v>
      </c>
      <c r="D18">
        <v>1</v>
      </c>
      <c r="E18" t="s">
        <v>50</v>
      </c>
      <c r="F18" t="s">
        <v>35</v>
      </c>
      <c r="G18" t="s">
        <v>84</v>
      </c>
      <c r="H18" t="s">
        <v>27</v>
      </c>
      <c r="I18" s="2">
        <v>3</v>
      </c>
      <c r="J18">
        <v>2016</v>
      </c>
      <c r="K18" t="s">
        <v>24</v>
      </c>
      <c r="L18" s="2">
        <f>IF(ISBLANK(H18),0,VLOOKUP(H18,GradeTable,2,FALSE))</f>
        <v>3.3</v>
      </c>
      <c r="M18" s="2">
        <f>IF(ISBLANK(H18),0,VLOOKUP('What Ifs'!H18,GradeTable,3,FALSE)*I18)</f>
        <v>3</v>
      </c>
      <c r="N18" s="2">
        <f>IF(ISBLANK(H18),0,VLOOKUP(H18,GradeTable,4,FALSE)*I18)</f>
        <v>3</v>
      </c>
      <c r="O18" s="2">
        <f t="shared" si="0"/>
        <v>9.8999999999999986</v>
      </c>
    </row>
    <row r="19" spans="1:15" x14ac:dyDescent="0.4">
      <c r="A19">
        <v>18</v>
      </c>
      <c r="B19" t="s">
        <v>56</v>
      </c>
      <c r="C19">
        <v>240</v>
      </c>
      <c r="D19">
        <v>1</v>
      </c>
      <c r="E19" t="s">
        <v>57</v>
      </c>
      <c r="F19" t="s">
        <v>55</v>
      </c>
      <c r="G19" t="s">
        <v>58</v>
      </c>
      <c r="H19" t="s">
        <v>47</v>
      </c>
      <c r="I19" s="2">
        <v>3</v>
      </c>
      <c r="J19">
        <v>2017</v>
      </c>
      <c r="K19" t="s">
        <v>39</v>
      </c>
      <c r="L19" s="2">
        <f>IF(ISBLANK(H19),0,VLOOKUP(H19,GradeTable,2,FALSE))</f>
        <v>4</v>
      </c>
      <c r="M19" s="2">
        <f>IF(ISBLANK(H19),0,VLOOKUP('What Ifs'!H19,GradeTable,3,FALSE)*I19)</f>
        <v>3</v>
      </c>
      <c r="N19" s="2">
        <f>IF(ISBLANK(H19),0,VLOOKUP(H19,GradeTable,4,FALSE)*I19)</f>
        <v>3</v>
      </c>
      <c r="O19" s="2">
        <f t="shared" si="0"/>
        <v>12</v>
      </c>
    </row>
    <row r="20" spans="1:15" x14ac:dyDescent="0.4">
      <c r="A20">
        <v>19</v>
      </c>
      <c r="B20" t="s">
        <v>36</v>
      </c>
      <c r="C20">
        <v>355</v>
      </c>
      <c r="D20">
        <v>1</v>
      </c>
      <c r="E20" t="s">
        <v>65</v>
      </c>
      <c r="F20" t="s">
        <v>35</v>
      </c>
      <c r="G20" t="s">
        <v>84</v>
      </c>
      <c r="H20" t="s">
        <v>47</v>
      </c>
      <c r="I20" s="2">
        <v>3</v>
      </c>
      <c r="J20">
        <v>2017</v>
      </c>
      <c r="K20" t="s">
        <v>48</v>
      </c>
      <c r="L20" s="2">
        <f>IF(ISBLANK(H20),0,VLOOKUP(H20,GradeTable,2,FALSE))</f>
        <v>4</v>
      </c>
      <c r="M20" s="2">
        <f>IF(ISBLANK(H20),0,VLOOKUP('What Ifs'!H20,GradeTable,3,FALSE)*I20)</f>
        <v>3</v>
      </c>
      <c r="N20" s="2">
        <f>IF(ISBLANK(H20),0,VLOOKUP(H20,GradeTable,4,FALSE)*I20)</f>
        <v>3</v>
      </c>
      <c r="O20" s="2">
        <f t="shared" si="0"/>
        <v>12</v>
      </c>
    </row>
    <row r="21" spans="1:15" x14ac:dyDescent="0.4">
      <c r="A21">
        <v>20</v>
      </c>
      <c r="B21" t="s">
        <v>36</v>
      </c>
      <c r="C21">
        <v>332</v>
      </c>
      <c r="D21">
        <v>1</v>
      </c>
      <c r="E21" t="s">
        <v>64</v>
      </c>
      <c r="F21" t="s">
        <v>35</v>
      </c>
      <c r="G21" t="s">
        <v>84</v>
      </c>
      <c r="H21" t="s">
        <v>38</v>
      </c>
      <c r="I21" s="2">
        <v>3</v>
      </c>
      <c r="J21">
        <v>2017</v>
      </c>
      <c r="K21" t="s">
        <v>48</v>
      </c>
      <c r="L21" s="2">
        <f>IF(ISBLANK(H21),0,VLOOKUP(H21,GradeTable,2,FALSE))</f>
        <v>3.7</v>
      </c>
      <c r="M21" s="2">
        <f>IF(ISBLANK(H21),0,VLOOKUP('What Ifs'!H21,GradeTable,3,FALSE)*I21)</f>
        <v>3</v>
      </c>
      <c r="N21" s="2">
        <f>IF(ISBLANK(H21),0,VLOOKUP(H21,GradeTable,4,FALSE)*I21)</f>
        <v>3</v>
      </c>
      <c r="O21" s="2">
        <f t="shared" si="0"/>
        <v>11.100000000000001</v>
      </c>
    </row>
    <row r="22" spans="1:15" x14ac:dyDescent="0.4">
      <c r="A22">
        <v>21</v>
      </c>
      <c r="B22" t="s">
        <v>59</v>
      </c>
      <c r="C22">
        <v>251</v>
      </c>
      <c r="D22">
        <v>1</v>
      </c>
      <c r="E22" t="s">
        <v>63</v>
      </c>
      <c r="F22" t="s">
        <v>22</v>
      </c>
      <c r="G22" t="s">
        <v>67</v>
      </c>
      <c r="H22" t="s">
        <v>47</v>
      </c>
      <c r="I22" s="2">
        <v>3</v>
      </c>
      <c r="J22">
        <v>2017</v>
      </c>
      <c r="K22" t="s">
        <v>48</v>
      </c>
      <c r="L22" s="2">
        <f>IF(ISBLANK(H22),0,VLOOKUP(H22,GradeTable,2,FALSE))</f>
        <v>4</v>
      </c>
      <c r="M22" s="2">
        <f>IF(ISBLANK(H22),0,VLOOKUP('What Ifs'!H22,GradeTable,3,FALSE)*I22)</f>
        <v>3</v>
      </c>
      <c r="N22" s="2">
        <f>IF(ISBLANK(H22),0,VLOOKUP(H22,GradeTable,4,FALSE)*I22)</f>
        <v>3</v>
      </c>
      <c r="O22" s="2">
        <f t="shared" si="0"/>
        <v>12</v>
      </c>
    </row>
    <row r="23" spans="1:15" x14ac:dyDescent="0.4">
      <c r="A23">
        <v>22</v>
      </c>
      <c r="B23" t="s">
        <v>49</v>
      </c>
      <c r="C23">
        <v>240</v>
      </c>
      <c r="D23">
        <v>3</v>
      </c>
      <c r="E23" t="s">
        <v>62</v>
      </c>
      <c r="F23" t="s">
        <v>35</v>
      </c>
      <c r="G23" t="s">
        <v>84</v>
      </c>
      <c r="H23" t="s">
        <v>47</v>
      </c>
      <c r="I23" s="2">
        <v>3</v>
      </c>
      <c r="J23">
        <v>2017</v>
      </c>
      <c r="K23" t="s">
        <v>48</v>
      </c>
      <c r="L23" s="2">
        <f>IF(ISBLANK(H23),0,VLOOKUP(H23,GradeTable,2,FALSE))</f>
        <v>4</v>
      </c>
      <c r="M23" s="2">
        <f>IF(ISBLANK(H23),0,VLOOKUP('What Ifs'!H23,GradeTable,3,FALSE)*I23)</f>
        <v>3</v>
      </c>
      <c r="N23" s="2">
        <f>IF(ISBLANK(H23),0,VLOOKUP(H23,GradeTable,4,FALSE)*I23)</f>
        <v>3</v>
      </c>
      <c r="O23" s="2">
        <f t="shared" si="0"/>
        <v>12</v>
      </c>
    </row>
    <row r="24" spans="1:15" x14ac:dyDescent="0.4">
      <c r="A24">
        <v>23</v>
      </c>
      <c r="B24" t="s">
        <v>60</v>
      </c>
      <c r="C24">
        <v>208</v>
      </c>
      <c r="D24">
        <v>1</v>
      </c>
      <c r="E24" t="s">
        <v>61</v>
      </c>
      <c r="F24" t="s">
        <v>22</v>
      </c>
      <c r="G24" t="s">
        <v>66</v>
      </c>
      <c r="H24" t="s">
        <v>38</v>
      </c>
      <c r="I24" s="2">
        <v>4</v>
      </c>
      <c r="J24">
        <v>2017</v>
      </c>
      <c r="K24" t="s">
        <v>48</v>
      </c>
      <c r="L24" s="2">
        <f>IF(ISBLANK(H24),0,VLOOKUP(H24,GradeTable,2,FALSE))</f>
        <v>3.7</v>
      </c>
      <c r="M24" s="2">
        <f>IF(ISBLANK(H24),0,VLOOKUP('What Ifs'!H24,GradeTable,3,FALSE)*I24)</f>
        <v>4</v>
      </c>
      <c r="N24" s="2">
        <f>IF(ISBLANK(H24),0,VLOOKUP(H24,GradeTable,4,FALSE)*I24)</f>
        <v>4</v>
      </c>
      <c r="O24" s="2">
        <f t="shared" si="0"/>
        <v>14.8</v>
      </c>
    </row>
    <row r="25" spans="1:15" x14ac:dyDescent="0.4">
      <c r="A25">
        <v>24</v>
      </c>
      <c r="B25" t="s">
        <v>49</v>
      </c>
      <c r="C25">
        <v>379</v>
      </c>
      <c r="D25">
        <v>1</v>
      </c>
      <c r="E25" t="s">
        <v>68</v>
      </c>
      <c r="F25" t="s">
        <v>55</v>
      </c>
      <c r="G25" t="s">
        <v>58</v>
      </c>
      <c r="H25" t="s">
        <v>38</v>
      </c>
      <c r="I25" s="2">
        <v>3</v>
      </c>
      <c r="J25">
        <v>2017</v>
      </c>
      <c r="K25" t="s">
        <v>69</v>
      </c>
      <c r="L25" s="2">
        <f>IF(ISBLANK(H25),0,VLOOKUP(H25,GradeTable,2,FALSE))</f>
        <v>3.7</v>
      </c>
      <c r="M25" s="2">
        <f>IF(ISBLANK(H25),0,VLOOKUP('What Ifs'!H25,GradeTable,3,FALSE)*I25)</f>
        <v>3</v>
      </c>
      <c r="N25" s="2">
        <f>IF(ISBLANK(H25),0,VLOOKUP(H25,GradeTable,4,FALSE)*I25)</f>
        <v>3</v>
      </c>
      <c r="O25" s="2">
        <f t="shared" si="0"/>
        <v>11.100000000000001</v>
      </c>
    </row>
    <row r="26" spans="1:15" x14ac:dyDescent="0.4">
      <c r="A26">
        <v>25</v>
      </c>
      <c r="B26" t="s">
        <v>36</v>
      </c>
      <c r="C26">
        <v>433</v>
      </c>
      <c r="D26">
        <v>1</v>
      </c>
      <c r="E26" t="s">
        <v>74</v>
      </c>
      <c r="F26" t="s">
        <v>35</v>
      </c>
      <c r="G26" t="s">
        <v>84</v>
      </c>
      <c r="H26" t="s">
        <v>38</v>
      </c>
      <c r="I26" s="2">
        <v>3</v>
      </c>
      <c r="J26">
        <v>2017</v>
      </c>
      <c r="K26" t="s">
        <v>24</v>
      </c>
      <c r="L26" s="2">
        <f>IF(ISBLANK(H26),0,VLOOKUP(H26,GradeTable,2,FALSE))</f>
        <v>3.7</v>
      </c>
      <c r="M26" s="2">
        <f>IF(ISBLANK(H26),0,VLOOKUP('What Ifs'!H26,GradeTable,3,FALSE)*I26)</f>
        <v>3</v>
      </c>
      <c r="N26" s="2">
        <f>IF(ISBLANK(H26),0,VLOOKUP(H26,GradeTable,4,FALSE)*I26)</f>
        <v>3</v>
      </c>
      <c r="O26" s="2">
        <f t="shared" si="0"/>
        <v>11.100000000000001</v>
      </c>
    </row>
    <row r="27" spans="1:15" x14ac:dyDescent="0.4">
      <c r="A27">
        <v>26</v>
      </c>
      <c r="B27" t="s">
        <v>31</v>
      </c>
      <c r="C27">
        <v>250</v>
      </c>
      <c r="D27">
        <v>1</v>
      </c>
      <c r="E27" t="s">
        <v>73</v>
      </c>
      <c r="F27" t="s">
        <v>22</v>
      </c>
      <c r="G27" t="s">
        <v>75</v>
      </c>
      <c r="H27" t="s">
        <v>38</v>
      </c>
      <c r="I27" s="2">
        <v>3</v>
      </c>
      <c r="J27">
        <v>2017</v>
      </c>
      <c r="K27" t="s">
        <v>24</v>
      </c>
      <c r="L27" s="2">
        <f>IF(ISBLANK(H27),0,VLOOKUP(H27,GradeTable,2,FALSE))</f>
        <v>3.7</v>
      </c>
      <c r="M27" s="2">
        <f>IF(ISBLANK(H27),0,VLOOKUP('What Ifs'!H27,GradeTable,3,FALSE)*I27)</f>
        <v>3</v>
      </c>
      <c r="N27" s="2">
        <f>IF(ISBLANK(H27),0,VLOOKUP(H27,GradeTable,4,FALSE)*I27)</f>
        <v>3</v>
      </c>
      <c r="O27" s="2">
        <f t="shared" si="0"/>
        <v>11.100000000000001</v>
      </c>
    </row>
    <row r="28" spans="1:15" x14ac:dyDescent="0.4">
      <c r="A28">
        <v>27</v>
      </c>
      <c r="B28" t="s">
        <v>31</v>
      </c>
      <c r="C28">
        <v>274</v>
      </c>
      <c r="D28">
        <v>1</v>
      </c>
      <c r="E28" t="s">
        <v>72</v>
      </c>
      <c r="F28" t="s">
        <v>22</v>
      </c>
      <c r="G28" t="s">
        <v>75</v>
      </c>
      <c r="H28" t="s">
        <v>38</v>
      </c>
      <c r="I28" s="2">
        <v>3</v>
      </c>
      <c r="J28">
        <v>2017</v>
      </c>
      <c r="K28" t="s">
        <v>24</v>
      </c>
      <c r="L28" s="2">
        <f>IF(ISBLANK(H28),0,VLOOKUP(H28,GradeTable,2,FALSE))</f>
        <v>3.7</v>
      </c>
      <c r="M28" s="2">
        <f>IF(ISBLANK(H28),0,VLOOKUP('What Ifs'!H28,GradeTable,3,FALSE)*I28)</f>
        <v>3</v>
      </c>
      <c r="N28" s="2">
        <f>IF(ISBLANK(H28),0,VLOOKUP(H28,GradeTable,4,FALSE)*I28)</f>
        <v>3</v>
      </c>
      <c r="O28" s="2">
        <f t="shared" si="0"/>
        <v>11.100000000000001</v>
      </c>
    </row>
    <row r="29" spans="1:15" x14ac:dyDescent="0.4">
      <c r="A29">
        <v>28</v>
      </c>
      <c r="B29" t="s">
        <v>49</v>
      </c>
      <c r="C29">
        <v>250</v>
      </c>
      <c r="D29">
        <v>1</v>
      </c>
      <c r="E29" t="s">
        <v>71</v>
      </c>
      <c r="F29" t="s">
        <v>35</v>
      </c>
      <c r="G29" t="s">
        <v>84</v>
      </c>
      <c r="H29" t="s">
        <v>47</v>
      </c>
      <c r="I29" s="2">
        <v>3</v>
      </c>
      <c r="J29">
        <v>2017</v>
      </c>
      <c r="K29" t="s">
        <v>24</v>
      </c>
      <c r="L29" s="2">
        <f>IF(ISBLANK(H29),0,VLOOKUP(H29,GradeTable,2,FALSE))</f>
        <v>4</v>
      </c>
      <c r="M29" s="2">
        <f>IF(ISBLANK(H29),0,VLOOKUP('What Ifs'!H29,GradeTable,3,FALSE)*I29)</f>
        <v>3</v>
      </c>
      <c r="N29" s="2">
        <f>IF(ISBLANK(H29),0,VLOOKUP(H29,GradeTable,4,FALSE)*I29)</f>
        <v>3</v>
      </c>
      <c r="O29" s="2">
        <f t="shared" si="0"/>
        <v>12</v>
      </c>
    </row>
    <row r="30" spans="1:15" x14ac:dyDescent="0.4">
      <c r="A30">
        <v>29</v>
      </c>
      <c r="B30" t="s">
        <v>49</v>
      </c>
      <c r="C30">
        <v>433</v>
      </c>
      <c r="D30">
        <v>2</v>
      </c>
      <c r="E30" t="s">
        <v>70</v>
      </c>
      <c r="F30" t="s">
        <v>35</v>
      </c>
      <c r="G30" t="s">
        <v>84</v>
      </c>
      <c r="H30" t="s">
        <v>27</v>
      </c>
      <c r="I30" s="2">
        <v>3</v>
      </c>
      <c r="J30">
        <v>2017</v>
      </c>
      <c r="K30" t="s">
        <v>24</v>
      </c>
      <c r="L30" s="2">
        <f>IF(ISBLANK(H30),0,VLOOKUP(H30,GradeTable,2,FALSE))</f>
        <v>3.3</v>
      </c>
      <c r="M30" s="2">
        <f>IF(ISBLANK(H30),0,VLOOKUP('What Ifs'!H30,GradeTable,3,FALSE)*I30)</f>
        <v>3</v>
      </c>
      <c r="N30" s="2">
        <f>IF(ISBLANK(H30),0,VLOOKUP(H30,GradeTable,4,FALSE)*I30)</f>
        <v>3</v>
      </c>
      <c r="O30" s="2">
        <f t="shared" si="0"/>
        <v>9.8999999999999986</v>
      </c>
    </row>
    <row r="31" spans="1:15" x14ac:dyDescent="0.4">
      <c r="A31">
        <v>30</v>
      </c>
      <c r="B31" t="s">
        <v>76</v>
      </c>
      <c r="C31">
        <v>262</v>
      </c>
      <c r="D31">
        <v>1</v>
      </c>
      <c r="E31" t="s">
        <v>77</v>
      </c>
      <c r="F31" t="s">
        <v>55</v>
      </c>
      <c r="G31" t="s">
        <v>58</v>
      </c>
      <c r="H31" t="s">
        <v>27</v>
      </c>
      <c r="I31" s="2">
        <v>3</v>
      </c>
      <c r="J31">
        <v>2018</v>
      </c>
      <c r="K31" t="s">
        <v>39</v>
      </c>
      <c r="L31" s="2">
        <f>IF(ISBLANK(H31),0,VLOOKUP(H31,GradeTable,2,FALSE))</f>
        <v>3.3</v>
      </c>
      <c r="M31" s="2">
        <f>IF(ISBLANK(H31),0,VLOOKUP('What Ifs'!H31,GradeTable,3,FALSE)*I31)</f>
        <v>3</v>
      </c>
      <c r="N31" s="2">
        <f>IF(ISBLANK(H31),0,VLOOKUP(H31,GradeTable,4,FALSE)*I31)</f>
        <v>3</v>
      </c>
      <c r="O31" s="2">
        <f t="shared" si="0"/>
        <v>9.8999999999999986</v>
      </c>
    </row>
    <row r="32" spans="1:15" x14ac:dyDescent="0.4">
      <c r="A32">
        <v>31</v>
      </c>
      <c r="B32" t="s">
        <v>49</v>
      </c>
      <c r="C32">
        <v>350</v>
      </c>
      <c r="D32">
        <v>2</v>
      </c>
      <c r="E32" t="s">
        <v>79</v>
      </c>
      <c r="F32" t="s">
        <v>35</v>
      </c>
      <c r="G32" t="s">
        <v>84</v>
      </c>
      <c r="H32" t="s">
        <v>38</v>
      </c>
      <c r="I32" s="2">
        <v>3</v>
      </c>
      <c r="J32">
        <v>2018</v>
      </c>
      <c r="K32" t="s">
        <v>48</v>
      </c>
      <c r="L32" s="2">
        <f>IF(ISBLANK(H32),0,VLOOKUP(H32,GradeTable,2,FALSE))</f>
        <v>3.7</v>
      </c>
      <c r="M32" s="2">
        <f>IF(ISBLANK(H32),0,VLOOKUP('What Ifs'!H32,GradeTable,3,FALSE)*I32)</f>
        <v>3</v>
      </c>
      <c r="N32" s="2">
        <f>IF(ISBLANK(H32),0,VLOOKUP(H32,GradeTable,4,FALSE)*I32)</f>
        <v>3</v>
      </c>
      <c r="O32" s="2">
        <f t="shared" si="0"/>
        <v>11.100000000000001</v>
      </c>
    </row>
    <row r="33" spans="1:15" x14ac:dyDescent="0.4">
      <c r="A33">
        <v>32</v>
      </c>
      <c r="B33" t="s">
        <v>49</v>
      </c>
      <c r="C33">
        <v>317</v>
      </c>
      <c r="D33">
        <v>1</v>
      </c>
      <c r="E33" t="s">
        <v>80</v>
      </c>
      <c r="F33" t="s">
        <v>35</v>
      </c>
      <c r="G33" t="s">
        <v>84</v>
      </c>
      <c r="H33" t="s">
        <v>27</v>
      </c>
      <c r="I33" s="2">
        <v>3</v>
      </c>
      <c r="J33">
        <v>2018</v>
      </c>
      <c r="K33" t="s">
        <v>48</v>
      </c>
      <c r="L33" s="2">
        <f>IF(ISBLANK(H33),0,VLOOKUP(H33,GradeTable,2,FALSE))</f>
        <v>3.3</v>
      </c>
      <c r="M33" s="2">
        <f>IF(ISBLANK(H33),0,VLOOKUP('What Ifs'!H33,GradeTable,3,FALSE)*I33)</f>
        <v>3</v>
      </c>
      <c r="N33" s="2">
        <f>IF(ISBLANK(H33),0,VLOOKUP(H33,GradeTable,4,FALSE)*I33)</f>
        <v>3</v>
      </c>
      <c r="O33" s="2">
        <f t="shared" si="0"/>
        <v>9.8999999999999986</v>
      </c>
    </row>
    <row r="34" spans="1:15" x14ac:dyDescent="0.4">
      <c r="A34">
        <v>33</v>
      </c>
      <c r="B34" t="s">
        <v>36</v>
      </c>
      <c r="C34">
        <v>227</v>
      </c>
      <c r="D34">
        <v>1</v>
      </c>
      <c r="E34" t="s">
        <v>81</v>
      </c>
      <c r="F34" t="s">
        <v>35</v>
      </c>
      <c r="G34" t="s">
        <v>84</v>
      </c>
      <c r="H34" t="s">
        <v>38</v>
      </c>
      <c r="I34" s="2">
        <v>3</v>
      </c>
      <c r="J34">
        <v>2018</v>
      </c>
      <c r="K34" t="s">
        <v>48</v>
      </c>
      <c r="L34" s="2">
        <f>IF(ISBLANK(H34),0,VLOOKUP(H34,GradeTable,2,FALSE))</f>
        <v>3.7</v>
      </c>
      <c r="M34" s="2">
        <f>IF(ISBLANK(H34),0,VLOOKUP('What Ifs'!H34,GradeTable,3,FALSE)*I34)</f>
        <v>3</v>
      </c>
      <c r="N34" s="2">
        <f>IF(ISBLANK(H34),0,VLOOKUP(H34,GradeTable,4,FALSE)*I34)</f>
        <v>3</v>
      </c>
      <c r="O34" s="2">
        <f t="shared" si="0"/>
        <v>11.100000000000001</v>
      </c>
    </row>
    <row r="35" spans="1:15" x14ac:dyDescent="0.4">
      <c r="A35">
        <v>34</v>
      </c>
      <c r="B35" t="s">
        <v>49</v>
      </c>
      <c r="C35">
        <v>335</v>
      </c>
      <c r="D35">
        <v>1</v>
      </c>
      <c r="E35" t="s">
        <v>83</v>
      </c>
      <c r="F35" t="s">
        <v>35</v>
      </c>
      <c r="G35" t="s">
        <v>84</v>
      </c>
      <c r="H35" t="s">
        <v>47</v>
      </c>
      <c r="I35" s="2">
        <v>3</v>
      </c>
      <c r="J35">
        <v>2018</v>
      </c>
      <c r="K35" t="s">
        <v>48</v>
      </c>
      <c r="L35" s="2">
        <f>IF(ISBLANK(H35),0,VLOOKUP(H35,GradeTable,2,FALSE))</f>
        <v>4</v>
      </c>
      <c r="M35" s="2">
        <f>IF(ISBLANK(H35),0,VLOOKUP('What Ifs'!H35,GradeTable,3,FALSE)*I35)</f>
        <v>3</v>
      </c>
      <c r="N35" s="2">
        <f>IF(ISBLANK(H35),0,VLOOKUP(H35,GradeTable,4,FALSE)*I35)</f>
        <v>3</v>
      </c>
      <c r="O35" s="2">
        <f t="shared" si="0"/>
        <v>12</v>
      </c>
    </row>
    <row r="36" spans="1:15" x14ac:dyDescent="0.4">
      <c r="A36">
        <v>35</v>
      </c>
      <c r="B36" t="s">
        <v>78</v>
      </c>
      <c r="C36">
        <v>210</v>
      </c>
      <c r="D36">
        <v>2</v>
      </c>
      <c r="E36" t="s">
        <v>82</v>
      </c>
      <c r="F36" t="s">
        <v>35</v>
      </c>
      <c r="G36" t="s">
        <v>84</v>
      </c>
      <c r="H36" t="s">
        <v>47</v>
      </c>
      <c r="I36" s="2">
        <v>3</v>
      </c>
      <c r="J36">
        <v>2018</v>
      </c>
      <c r="K36" t="s">
        <v>48</v>
      </c>
      <c r="L36" s="2">
        <f>IF(ISBLANK(H36),0,VLOOKUP(H36,GradeTable,2,FALSE))</f>
        <v>4</v>
      </c>
      <c r="M36" s="2">
        <f>IF(ISBLANK(H36),0,VLOOKUP('What Ifs'!H36,GradeTable,3,FALSE)*I36)</f>
        <v>3</v>
      </c>
      <c r="N36" s="2">
        <f>IF(ISBLANK(H36),0,VLOOKUP(H36,GradeTable,4,FALSE)*I36)</f>
        <v>3</v>
      </c>
      <c r="O36" s="2">
        <f t="shared" si="0"/>
        <v>12</v>
      </c>
    </row>
    <row r="37" spans="1:15" x14ac:dyDescent="0.4">
      <c r="A37">
        <v>36</v>
      </c>
      <c r="B37" t="s">
        <v>85</v>
      </c>
      <c r="C37">
        <v>110</v>
      </c>
      <c r="D37">
        <v>21</v>
      </c>
      <c r="E37" t="s">
        <v>86</v>
      </c>
      <c r="F37" t="s">
        <v>35</v>
      </c>
      <c r="G37" t="s">
        <v>84</v>
      </c>
      <c r="I37" s="2">
        <v>3</v>
      </c>
      <c r="J37">
        <v>2018</v>
      </c>
      <c r="K37" t="s">
        <v>69</v>
      </c>
      <c r="L37" s="2">
        <f>IF(ISBLANK(H37),0,VLOOKUP(H37,GradeTable,2,FALSE))</f>
        <v>0</v>
      </c>
      <c r="M37" s="2">
        <f>IF(ISBLANK(H37),0,VLOOKUP('What Ifs'!H37,GradeTable,3,FALSE)*I37)</f>
        <v>0</v>
      </c>
      <c r="N37" s="2">
        <f>IF(ISBLANK(H37),0,VLOOKUP(H37,GradeTable,4,FALSE)*I37)</f>
        <v>0</v>
      </c>
      <c r="O37" s="2">
        <f t="shared" ref="O37:O41" si="1">L37*I37</f>
        <v>0</v>
      </c>
    </row>
    <row r="38" spans="1:15" x14ac:dyDescent="0.4">
      <c r="A38">
        <v>37</v>
      </c>
      <c r="B38" t="s">
        <v>28</v>
      </c>
      <c r="C38">
        <v>250</v>
      </c>
      <c r="D38">
        <v>1</v>
      </c>
      <c r="E38" t="s">
        <v>87</v>
      </c>
      <c r="F38" t="s">
        <v>55</v>
      </c>
      <c r="G38" t="s">
        <v>67</v>
      </c>
      <c r="I38" s="2">
        <v>3</v>
      </c>
      <c r="J38">
        <v>2019</v>
      </c>
      <c r="K38" t="s">
        <v>39</v>
      </c>
      <c r="L38" s="2">
        <f>IF(ISBLANK(H38),0,VLOOKUP(H38,GradeTable,2,FALSE))</f>
        <v>0</v>
      </c>
      <c r="M38" s="2">
        <f>IF(ISBLANK(H38),0,VLOOKUP('What Ifs'!H38,GradeTable,3,FALSE)*I38)</f>
        <v>0</v>
      </c>
      <c r="N38" s="2">
        <f>IF(ISBLANK(H38),0,VLOOKUP(H38,GradeTable,4,FALSE)*I38)</f>
        <v>0</v>
      </c>
      <c r="O38" s="2">
        <f t="shared" si="1"/>
        <v>0</v>
      </c>
    </row>
    <row r="39" spans="1:15" x14ac:dyDescent="0.4">
      <c r="A39">
        <v>38</v>
      </c>
      <c r="B39" t="s">
        <v>36</v>
      </c>
      <c r="C39">
        <v>400</v>
      </c>
      <c r="D39">
        <v>1</v>
      </c>
      <c r="E39" t="s">
        <v>88</v>
      </c>
      <c r="F39" t="s">
        <v>35</v>
      </c>
      <c r="G39" t="s">
        <v>84</v>
      </c>
      <c r="I39" s="2">
        <v>3</v>
      </c>
      <c r="J39">
        <v>2019</v>
      </c>
      <c r="K39" t="s">
        <v>48</v>
      </c>
      <c r="L39" s="2">
        <f>IF(ISBLANK(H39),0,VLOOKUP(H39,GradeTable,2,FALSE))</f>
        <v>0</v>
      </c>
      <c r="M39" s="2">
        <f>IF(ISBLANK(H39),0,VLOOKUP('What Ifs'!H39,GradeTable,3,FALSE)*I39)</f>
        <v>0</v>
      </c>
      <c r="N39" s="2">
        <f>IF(ISBLANK(H39),0,VLOOKUP(H39,GradeTable,4,FALSE)*I39)</f>
        <v>0</v>
      </c>
      <c r="O39" s="2">
        <f t="shared" si="1"/>
        <v>0</v>
      </c>
    </row>
    <row r="40" spans="1:15" x14ac:dyDescent="0.4">
      <c r="A40">
        <v>39</v>
      </c>
      <c r="B40" t="s">
        <v>49</v>
      </c>
      <c r="C40">
        <v>400</v>
      </c>
      <c r="D40">
        <v>1</v>
      </c>
      <c r="E40" t="s">
        <v>88</v>
      </c>
      <c r="F40" t="s">
        <v>35</v>
      </c>
      <c r="G40" t="s">
        <v>84</v>
      </c>
      <c r="I40" s="2">
        <v>3</v>
      </c>
      <c r="J40">
        <v>2019</v>
      </c>
      <c r="K40" t="s">
        <v>48</v>
      </c>
      <c r="L40" s="2">
        <f>IF(ISBLANK(H40),0,VLOOKUP(H40,GradeTable,2,FALSE))</f>
        <v>0</v>
      </c>
      <c r="M40" s="2">
        <f>IF(ISBLANK(H40),0,VLOOKUP('What Ifs'!H40,GradeTable,3,FALSE)*I40)</f>
        <v>0</v>
      </c>
      <c r="N40" s="2">
        <f>IF(ISBLANK(H40),0,VLOOKUP(H40,GradeTable,4,FALSE)*I40)</f>
        <v>0</v>
      </c>
      <c r="O40" s="2">
        <f t="shared" si="1"/>
        <v>0</v>
      </c>
    </row>
    <row r="41" spans="1:15" x14ac:dyDescent="0.4">
      <c r="A41">
        <v>40</v>
      </c>
      <c r="B41" t="s">
        <v>49</v>
      </c>
      <c r="C41">
        <v>341</v>
      </c>
      <c r="D41">
        <v>1</v>
      </c>
      <c r="E41" t="s">
        <v>89</v>
      </c>
      <c r="F41" t="s">
        <v>35</v>
      </c>
      <c r="G41" t="s">
        <v>84</v>
      </c>
      <c r="I41" s="2">
        <v>3</v>
      </c>
      <c r="J41">
        <v>2019</v>
      </c>
      <c r="K41" t="s">
        <v>48</v>
      </c>
      <c r="L41" s="2">
        <f>IF(ISBLANK(H41),0,VLOOKUP(H41,GradeTable,2,FALSE))</f>
        <v>0</v>
      </c>
      <c r="M41" s="2">
        <f>IF(ISBLANK(H41),0,VLOOKUP('What Ifs'!H41,GradeTable,3,FALSE)*I41)</f>
        <v>0</v>
      </c>
      <c r="N41" s="2">
        <f>IF(ISBLANK(H41),0,VLOOKUP(H41,GradeTable,4,FALSE)*I41)</f>
        <v>0</v>
      </c>
      <c r="O41" s="2">
        <f t="shared" si="1"/>
        <v>0</v>
      </c>
    </row>
    <row r="42" spans="1:15" x14ac:dyDescent="0.4">
      <c r="I42" s="2"/>
      <c r="L42" s="2"/>
      <c r="M42" s="2"/>
      <c r="N42" s="2"/>
      <c r="O42" s="2"/>
    </row>
    <row r="43" spans="1:15" x14ac:dyDescent="0.4">
      <c r="E43" t="s">
        <v>102</v>
      </c>
      <c r="I43" s="2">
        <f>SUM(I1:I42)</f>
        <v>122</v>
      </c>
      <c r="L43" s="2">
        <f>AVERAGE(L1:L42)</f>
        <v>3.1600000000000006</v>
      </c>
      <c r="M43" s="2">
        <f>SUM(M1:M42)</f>
        <v>107</v>
      </c>
      <c r="N43" s="2">
        <f t="shared" ref="N43:O43" si="2">SUM(N1:N42)</f>
        <v>107</v>
      </c>
      <c r="O43" s="2">
        <f t="shared" si="2"/>
        <v>386.90000000000003</v>
      </c>
    </row>
    <row r="44" spans="1:15" x14ac:dyDescent="0.4">
      <c r="E44" t="s">
        <v>103</v>
      </c>
      <c r="I44" s="2">
        <f>DSUM($A1:$O42,I1,$A46:$O47)</f>
        <v>27</v>
      </c>
      <c r="L44" s="2">
        <f>O44/M44</f>
        <v>3.7250000000000001</v>
      </c>
      <c r="M44" s="2">
        <f t="shared" ref="J44:O44" si="3">DSUM($A1:$O42,M1,$A46:$O47)</f>
        <v>24</v>
      </c>
      <c r="N44" s="2">
        <f t="shared" si="3"/>
        <v>24</v>
      </c>
      <c r="O44" s="2">
        <f t="shared" si="3"/>
        <v>89.4</v>
      </c>
    </row>
    <row r="46" spans="1:15" ht="29.15" x14ac:dyDescent="0.4">
      <c r="A46" s="1" t="s">
        <v>2</v>
      </c>
      <c r="B46" s="1" t="s">
        <v>3</v>
      </c>
      <c r="C46" s="1" t="s">
        <v>4</v>
      </c>
      <c r="D46" s="1" t="s">
        <v>5</v>
      </c>
      <c r="E46" s="1" t="s">
        <v>6</v>
      </c>
      <c r="F46" s="1" t="s">
        <v>8</v>
      </c>
      <c r="G46" s="1" t="s">
        <v>9</v>
      </c>
      <c r="H46" s="1" t="s">
        <v>10</v>
      </c>
      <c r="I46" s="1" t="s">
        <v>11</v>
      </c>
      <c r="J46" s="1" t="s">
        <v>12</v>
      </c>
      <c r="K46" s="1" t="s">
        <v>13</v>
      </c>
      <c r="L46" s="1" t="s">
        <v>14</v>
      </c>
      <c r="M46" s="1" t="s">
        <v>15</v>
      </c>
      <c r="N46" s="1" t="s">
        <v>16</v>
      </c>
      <c r="O46" s="1" t="s">
        <v>17</v>
      </c>
    </row>
    <row r="47" spans="1:15" x14ac:dyDescent="0.4">
      <c r="B47" t="s">
        <v>36</v>
      </c>
    </row>
    <row r="50" spans="5:6" x14ac:dyDescent="0.4">
      <c r="E50" t="s">
        <v>105</v>
      </c>
      <c r="F50">
        <v>20</v>
      </c>
    </row>
    <row r="51" spans="5:6" x14ac:dyDescent="0.4">
      <c r="E51" t="s">
        <v>106</v>
      </c>
      <c r="F51">
        <v>3.7</v>
      </c>
    </row>
    <row r="52" spans="5:6" x14ac:dyDescent="0.4">
      <c r="E52" t="s">
        <v>107</v>
      </c>
      <c r="F52">
        <v>3.5</v>
      </c>
    </row>
    <row r="53" spans="5:6" x14ac:dyDescent="0.4">
      <c r="E53" t="s">
        <v>108</v>
      </c>
      <c r="F53" t="s">
        <v>96</v>
      </c>
    </row>
  </sheetData>
  <pageMargins left="0.5" right="0.5" top="0.75" bottom="0.75" header="0.3" footer="0.3"/>
  <pageSetup orientation="portrait" r:id="rId1"/>
  <headerFooter>
    <oddHeader>&amp;LName: Lea Lovell&amp;CBUS110Basics&amp;RDate: &amp;D</oddHeader>
    <oddFooter>&amp;LFile:&amp;F&amp;CPage:&amp;P of &amp;N&amp;RSheet:&amp;A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7" sqref="G7"/>
    </sheetView>
  </sheetViews>
  <sheetFormatPr defaultRowHeight="14.6" x14ac:dyDescent="0.4"/>
  <cols>
    <col min="3" max="3" width="9.84375" bestFit="1" customWidth="1"/>
    <col min="4" max="4" width="3.61328125" bestFit="1" customWidth="1"/>
    <col min="8" max="8" width="6.3046875" customWidth="1"/>
    <col min="9" max="9" width="5.765625" customWidth="1"/>
    <col min="13" max="13" width="5.4609375" customWidth="1"/>
  </cols>
  <sheetData>
    <row r="1" spans="1:4" ht="23.6" customHeight="1" x14ac:dyDescent="0.4">
      <c r="A1" s="1" t="s">
        <v>10</v>
      </c>
      <c r="B1" s="1" t="s">
        <v>90</v>
      </c>
      <c r="C1" s="1" t="s">
        <v>101</v>
      </c>
      <c r="D1" s="1" t="s">
        <v>104</v>
      </c>
    </row>
    <row r="2" spans="1:4" x14ac:dyDescent="0.4">
      <c r="A2" t="s">
        <v>47</v>
      </c>
      <c r="B2">
        <v>4</v>
      </c>
      <c r="C2">
        <v>1</v>
      </c>
      <c r="D2">
        <v>1</v>
      </c>
    </row>
    <row r="3" spans="1:4" x14ac:dyDescent="0.4">
      <c r="A3" t="s">
        <v>38</v>
      </c>
      <c r="B3">
        <v>3.7</v>
      </c>
      <c r="C3">
        <v>1</v>
      </c>
      <c r="D3">
        <v>1</v>
      </c>
    </row>
    <row r="4" spans="1:4" x14ac:dyDescent="0.4">
      <c r="A4" t="s">
        <v>27</v>
      </c>
      <c r="B4">
        <v>3.3</v>
      </c>
      <c r="C4">
        <v>1</v>
      </c>
      <c r="D4">
        <v>1</v>
      </c>
    </row>
    <row r="5" spans="1:4" x14ac:dyDescent="0.4">
      <c r="A5" t="s">
        <v>23</v>
      </c>
      <c r="B5">
        <v>3</v>
      </c>
      <c r="C5">
        <v>1</v>
      </c>
      <c r="D5">
        <v>1</v>
      </c>
    </row>
    <row r="6" spans="1:4" x14ac:dyDescent="0.4">
      <c r="A6" t="s">
        <v>30</v>
      </c>
      <c r="B6">
        <v>2.7</v>
      </c>
      <c r="C6">
        <v>1</v>
      </c>
      <c r="D6">
        <v>1</v>
      </c>
    </row>
    <row r="7" spans="1:4" x14ac:dyDescent="0.4">
      <c r="A7" t="s">
        <v>91</v>
      </c>
      <c r="B7">
        <v>2.2999999999999998</v>
      </c>
      <c r="C7">
        <v>1</v>
      </c>
      <c r="D7">
        <v>1</v>
      </c>
    </row>
    <row r="8" spans="1:4" x14ac:dyDescent="0.4">
      <c r="A8" t="s">
        <v>92</v>
      </c>
      <c r="B8">
        <v>2</v>
      </c>
      <c r="C8">
        <v>1</v>
      </c>
      <c r="D8">
        <v>1</v>
      </c>
    </row>
    <row r="9" spans="1:4" x14ac:dyDescent="0.4">
      <c r="A9" t="s">
        <v>93</v>
      </c>
      <c r="B9">
        <v>1.7</v>
      </c>
      <c r="C9">
        <v>1</v>
      </c>
      <c r="D9">
        <v>1</v>
      </c>
    </row>
    <row r="10" spans="1:4" x14ac:dyDescent="0.4">
      <c r="A10" t="s">
        <v>94</v>
      </c>
      <c r="B10">
        <v>1.3</v>
      </c>
      <c r="C10">
        <v>1</v>
      </c>
      <c r="D10">
        <v>1</v>
      </c>
    </row>
    <row r="11" spans="1:4" x14ac:dyDescent="0.4">
      <c r="A11" t="s">
        <v>95</v>
      </c>
      <c r="B11">
        <v>1</v>
      </c>
      <c r="C11">
        <v>1</v>
      </c>
      <c r="D11">
        <v>1</v>
      </c>
    </row>
    <row r="12" spans="1:4" x14ac:dyDescent="0.4">
      <c r="A12" t="s">
        <v>96</v>
      </c>
      <c r="B12">
        <v>0.7</v>
      </c>
      <c r="C12">
        <v>1</v>
      </c>
      <c r="D12">
        <v>1</v>
      </c>
    </row>
    <row r="13" spans="1:4" x14ac:dyDescent="0.4">
      <c r="A13" t="s">
        <v>97</v>
      </c>
      <c r="B13">
        <v>0</v>
      </c>
      <c r="C13">
        <v>0</v>
      </c>
      <c r="D13">
        <v>0</v>
      </c>
    </row>
    <row r="14" spans="1:4" x14ac:dyDescent="0.4">
      <c r="A14" t="s">
        <v>98</v>
      </c>
      <c r="B14">
        <v>0</v>
      </c>
      <c r="C14">
        <v>0</v>
      </c>
      <c r="D14">
        <v>0</v>
      </c>
    </row>
    <row r="15" spans="1:4" x14ac:dyDescent="0.4">
      <c r="A15" t="s">
        <v>99</v>
      </c>
      <c r="B15">
        <v>0</v>
      </c>
      <c r="C15">
        <v>0</v>
      </c>
      <c r="D15">
        <v>0</v>
      </c>
    </row>
    <row r="16" spans="1:4" x14ac:dyDescent="0.4">
      <c r="A16" t="s">
        <v>100</v>
      </c>
      <c r="B16">
        <v>0</v>
      </c>
      <c r="C16">
        <v>0</v>
      </c>
      <c r="D16">
        <v>1</v>
      </c>
    </row>
  </sheetData>
  <pageMargins left="0.5" right="0.5" top="0.75" bottom="0.75" header="0.3" footer="0.3"/>
  <pageSetup orientation="portrait" r:id="rId1"/>
  <headerFooter>
    <oddHeader>&amp;LName: Lea Lovell&amp;CBUS110Basics&amp;RDate: &amp;D</oddHeader>
    <oddFooter>&amp;LFile:&amp;F&amp;CPage:&amp;P of &amp;N&amp;RSheet:&amp;A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Part 1 GPA</vt:lpstr>
      <vt:lpstr>What Ifs</vt:lpstr>
      <vt:lpstr>Grade Table</vt:lpstr>
      <vt:lpstr>GradeTable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M. Lovell</dc:creator>
  <cp:lastModifiedBy>Lea M. Lovell</cp:lastModifiedBy>
  <cp:lastPrinted>2018-06-07T02:19:27Z</cp:lastPrinted>
  <dcterms:created xsi:type="dcterms:W3CDTF">2018-06-06T20:49:52Z</dcterms:created>
  <dcterms:modified xsi:type="dcterms:W3CDTF">2018-06-07T02:38:39Z</dcterms:modified>
</cp:coreProperties>
</file>