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699BCC2C-7ACB-4D26-9EAC-394E3E774E29}" xr6:coauthVersionLast="36" xr6:coauthVersionMax="36" xr10:uidLastSave="{00000000-0000-0000-0000-000000000000}"/>
  <bookViews>
    <workbookView xWindow="0" yWindow="0" windowWidth="9570" windowHeight="5510" xr2:uid="{116844CE-5CFE-4C02-859B-30CEFECEF531}"/>
  </bookViews>
  <sheets>
    <sheet name="Grade Table" sheetId="2" r:id="rId1"/>
    <sheet name="simple GPA" sheetId="1" r:id="rId2"/>
    <sheet name="My Grad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4" l="1"/>
  <c r="H34" i="4" l="1"/>
  <c r="M34" i="4"/>
  <c r="L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2" i="4"/>
  <c r="M3" i="4"/>
  <c r="M4" i="4"/>
  <c r="M5" i="4"/>
  <c r="M6" i="4"/>
  <c r="M7" i="4"/>
  <c r="M8" i="4"/>
  <c r="K34" i="4"/>
  <c r="J34" i="4" s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2" i="4"/>
  <c r="L2" i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2" i="1"/>
  <c r="K2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" i="4"/>
  <c r="J4" i="4"/>
  <c r="J5" i="4"/>
  <c r="J6" i="4"/>
  <c r="J7" i="4"/>
  <c r="J8" i="4"/>
  <c r="M9" i="4"/>
  <c r="J9" i="4"/>
  <c r="M3" i="1"/>
  <c r="M4" i="1"/>
  <c r="M5" i="1"/>
  <c r="M2" i="1"/>
  <c r="L3" i="1"/>
  <c r="L4" i="1"/>
  <c r="L5" i="1"/>
  <c r="L7" i="1" s="1"/>
  <c r="J3" i="1"/>
  <c r="K3" i="1" s="1"/>
  <c r="J4" i="1"/>
  <c r="K4" i="1" s="1"/>
  <c r="J5" i="1"/>
  <c r="K5" i="1" s="1"/>
  <c r="J2" i="1"/>
  <c r="H7" i="1"/>
  <c r="H3" i="2"/>
  <c r="H4" i="2"/>
  <c r="H2" i="2"/>
  <c r="M7" i="1" l="1"/>
  <c r="K7" i="1"/>
  <c r="J7" i="1" s="1"/>
</calcChain>
</file>

<file path=xl/sharedStrings.xml><?xml version="1.0" encoding="utf-8"?>
<sst xmlns="http://schemas.openxmlformats.org/spreadsheetml/2006/main" count="183" uniqueCount="79">
  <si>
    <t>Sem</t>
  </si>
  <si>
    <t>Year</t>
  </si>
  <si>
    <t>Dept</t>
  </si>
  <si>
    <t>Num</t>
  </si>
  <si>
    <t>Sec</t>
  </si>
  <si>
    <t>Title</t>
  </si>
  <si>
    <t>Cred</t>
  </si>
  <si>
    <t>FA</t>
  </si>
  <si>
    <t>LIB</t>
  </si>
  <si>
    <t>ART</t>
  </si>
  <si>
    <t>PSY</t>
  </si>
  <si>
    <t>Engaging Communities</t>
  </si>
  <si>
    <t>Intro Sculpture</t>
  </si>
  <si>
    <t>Intro to Psych</t>
  </si>
  <si>
    <t>Order</t>
  </si>
  <si>
    <t>Grade</t>
  </si>
  <si>
    <t>A</t>
  </si>
  <si>
    <t>B</t>
  </si>
  <si>
    <t>C</t>
  </si>
  <si>
    <t>D</t>
  </si>
  <si>
    <t>Points</t>
  </si>
  <si>
    <t>Letter</t>
  </si>
  <si>
    <t>Grade Points</t>
  </si>
  <si>
    <t>F</t>
  </si>
  <si>
    <t>My Grade</t>
  </si>
  <si>
    <t>My Pts</t>
  </si>
  <si>
    <t>MAT</t>
  </si>
  <si>
    <t>Calc 1 Variable</t>
  </si>
  <si>
    <t>Honor Pts</t>
  </si>
  <si>
    <t>I</t>
  </si>
  <si>
    <t>P</t>
  </si>
  <si>
    <t>W</t>
  </si>
  <si>
    <t>ATT Cred</t>
  </si>
  <si>
    <t>Earned Cred</t>
  </si>
  <si>
    <t>Attempt</t>
  </si>
  <si>
    <t>Earned</t>
  </si>
  <si>
    <t>A-</t>
  </si>
  <si>
    <t>B+</t>
  </si>
  <si>
    <t>B-</t>
  </si>
  <si>
    <t>C+</t>
  </si>
  <si>
    <t>C-</t>
  </si>
  <si>
    <t>D+</t>
  </si>
  <si>
    <t>D-</t>
  </si>
  <si>
    <t>AP</t>
  </si>
  <si>
    <t>TR</t>
  </si>
  <si>
    <t>Lifespan Development</t>
  </si>
  <si>
    <t>Engaging Differences</t>
  </si>
  <si>
    <t>CHE</t>
  </si>
  <si>
    <t>General Chemistry 1</t>
  </si>
  <si>
    <t>BIO</t>
  </si>
  <si>
    <t>Principles of Biology</t>
  </si>
  <si>
    <t>JA</t>
  </si>
  <si>
    <t>Plants and Human Health</t>
  </si>
  <si>
    <t>SP</t>
  </si>
  <si>
    <t>Pre-Calculus</t>
  </si>
  <si>
    <t>Voting Rights</t>
  </si>
  <si>
    <t>Organic Chemistry 1</t>
  </si>
  <si>
    <t>Principles of Biology 2</t>
  </si>
  <si>
    <t>SOC</t>
  </si>
  <si>
    <t>Intro to Sociology</t>
  </si>
  <si>
    <t>ENG</t>
  </si>
  <si>
    <t>The Fractured Fairy Tale</t>
  </si>
  <si>
    <t>234L</t>
  </si>
  <si>
    <t>Organic Chem 2 Lab</t>
  </si>
  <si>
    <t>Organic Chemistry 2</t>
  </si>
  <si>
    <t>Exp Design/Biostat</t>
  </si>
  <si>
    <t xml:space="preserve">Aryan Societies </t>
  </si>
  <si>
    <t>Priests, Ministers, Rabbis</t>
  </si>
  <si>
    <t>Quantitative Chemistry</t>
  </si>
  <si>
    <t>112L</t>
  </si>
  <si>
    <t>Gen Chemistry 2 Lab</t>
  </si>
  <si>
    <t xml:space="preserve">Genetics </t>
  </si>
  <si>
    <t>Gender &amp; Society</t>
  </si>
  <si>
    <t>PHY</t>
  </si>
  <si>
    <t>Elements Physics</t>
  </si>
  <si>
    <t>Vertebrate Physiology</t>
  </si>
  <si>
    <t>Junior Seminar</t>
  </si>
  <si>
    <t>EXP</t>
  </si>
  <si>
    <t xml:space="preserve"> DuSTEM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</si>
</sst>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AB4BB-25C9-4D57-8B53-AEB3EE9BA862}">
  <dimension ref="A1:J19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4.5" x14ac:dyDescent="0.35"/>
  <cols>
    <col min="3" max="3" width="11.6328125" bestFit="1" customWidth="1"/>
    <col min="4" max="4" width="7.90625" bestFit="1" customWidth="1"/>
    <col min="5" max="5" width="6.7265625" bestFit="1" customWidth="1"/>
    <col min="7" max="7" width="9" bestFit="1" customWidth="1"/>
  </cols>
  <sheetData>
    <row r="1" spans="1:10" x14ac:dyDescent="0.35">
      <c r="A1" s="1" t="s">
        <v>14</v>
      </c>
      <c r="B1" s="1" t="s">
        <v>21</v>
      </c>
      <c r="C1" s="1" t="s">
        <v>22</v>
      </c>
      <c r="D1" s="1" t="s">
        <v>34</v>
      </c>
      <c r="E1" s="1" t="s">
        <v>35</v>
      </c>
      <c r="F1" s="1"/>
      <c r="G1" s="1" t="s">
        <v>24</v>
      </c>
      <c r="H1" s="1" t="s">
        <v>25</v>
      </c>
      <c r="I1" s="1"/>
      <c r="J1" s="1"/>
    </row>
    <row r="2" spans="1:10" x14ac:dyDescent="0.35">
      <c r="A2">
        <v>1</v>
      </c>
      <c r="B2" t="s">
        <v>16</v>
      </c>
      <c r="C2" s="4">
        <v>4</v>
      </c>
      <c r="D2">
        <v>1</v>
      </c>
      <c r="E2">
        <v>1</v>
      </c>
      <c r="G2" t="s">
        <v>17</v>
      </c>
      <c r="H2">
        <f>VLOOKUP(G2,B$2:C$18,2,FALSE)</f>
        <v>3</v>
      </c>
    </row>
    <row r="3" spans="1:10" x14ac:dyDescent="0.35">
      <c r="A3">
        <v>2</v>
      </c>
      <c r="B3" t="s">
        <v>36</v>
      </c>
      <c r="C3" s="4">
        <v>3.7</v>
      </c>
      <c r="D3">
        <v>1</v>
      </c>
      <c r="E3">
        <v>1</v>
      </c>
      <c r="G3" t="s">
        <v>19</v>
      </c>
      <c r="H3">
        <f>VLOOKUP(G3,B$2:C$18,2,FALSE)</f>
        <v>1</v>
      </c>
    </row>
    <row r="4" spans="1:10" x14ac:dyDescent="0.35">
      <c r="A4">
        <v>3</v>
      </c>
      <c r="B4" t="s">
        <v>37</v>
      </c>
      <c r="C4" s="4">
        <v>3.3</v>
      </c>
      <c r="D4">
        <v>1</v>
      </c>
      <c r="E4">
        <v>1</v>
      </c>
      <c r="G4" t="s">
        <v>16</v>
      </c>
      <c r="H4">
        <f>VLOOKUP(G4,B$2:C$18,2,FALSE)</f>
        <v>4</v>
      </c>
    </row>
    <row r="5" spans="1:10" x14ac:dyDescent="0.35">
      <c r="A5">
        <v>4</v>
      </c>
      <c r="B5" t="s">
        <v>17</v>
      </c>
      <c r="C5" s="4">
        <v>3</v>
      </c>
      <c r="D5">
        <v>1</v>
      </c>
      <c r="E5">
        <v>1</v>
      </c>
    </row>
    <row r="6" spans="1:10" x14ac:dyDescent="0.35">
      <c r="A6">
        <v>5</v>
      </c>
      <c r="B6" t="s">
        <v>38</v>
      </c>
      <c r="C6" s="4">
        <v>2.7</v>
      </c>
      <c r="D6">
        <v>1</v>
      </c>
      <c r="E6">
        <v>1</v>
      </c>
    </row>
    <row r="7" spans="1:10" x14ac:dyDescent="0.35">
      <c r="A7">
        <v>6</v>
      </c>
      <c r="B7" t="s">
        <v>39</v>
      </c>
      <c r="C7" s="4">
        <v>1.3</v>
      </c>
      <c r="D7">
        <v>1</v>
      </c>
      <c r="E7">
        <v>1</v>
      </c>
    </row>
    <row r="8" spans="1:10" x14ac:dyDescent="0.35">
      <c r="A8">
        <v>7</v>
      </c>
      <c r="B8" t="s">
        <v>18</v>
      </c>
      <c r="C8" s="4">
        <v>2</v>
      </c>
      <c r="D8">
        <v>1</v>
      </c>
      <c r="E8">
        <v>1</v>
      </c>
    </row>
    <row r="9" spans="1:10" x14ac:dyDescent="0.35">
      <c r="A9">
        <v>8</v>
      </c>
      <c r="B9" t="s">
        <v>40</v>
      </c>
      <c r="C9" s="4">
        <v>1.7</v>
      </c>
      <c r="D9">
        <v>1</v>
      </c>
      <c r="E9">
        <v>1</v>
      </c>
    </row>
    <row r="10" spans="1:10" x14ac:dyDescent="0.35">
      <c r="A10">
        <v>9</v>
      </c>
      <c r="B10" t="s">
        <v>41</v>
      </c>
      <c r="C10" s="4">
        <v>1.3</v>
      </c>
      <c r="D10">
        <v>1</v>
      </c>
      <c r="E10">
        <v>1</v>
      </c>
    </row>
    <row r="11" spans="1:10" x14ac:dyDescent="0.35">
      <c r="A11">
        <v>10</v>
      </c>
      <c r="B11" t="s">
        <v>19</v>
      </c>
      <c r="C11" s="4">
        <v>1</v>
      </c>
      <c r="D11">
        <v>1</v>
      </c>
      <c r="E11">
        <v>1</v>
      </c>
    </row>
    <row r="12" spans="1:10" x14ac:dyDescent="0.35">
      <c r="A12">
        <v>11</v>
      </c>
      <c r="B12" t="s">
        <v>42</v>
      </c>
      <c r="C12" s="4">
        <v>0.7</v>
      </c>
      <c r="D12">
        <v>1</v>
      </c>
      <c r="E12">
        <v>1</v>
      </c>
    </row>
    <row r="13" spans="1:10" x14ac:dyDescent="0.35">
      <c r="A13">
        <v>12</v>
      </c>
      <c r="B13" t="s">
        <v>23</v>
      </c>
      <c r="C13" s="4">
        <v>0</v>
      </c>
      <c r="D13">
        <v>1</v>
      </c>
      <c r="E13">
        <v>0</v>
      </c>
    </row>
    <row r="14" spans="1:10" x14ac:dyDescent="0.35">
      <c r="A14">
        <v>13</v>
      </c>
      <c r="B14" t="s">
        <v>43</v>
      </c>
      <c r="C14" s="4">
        <v>0</v>
      </c>
      <c r="D14">
        <v>0</v>
      </c>
      <c r="E14">
        <v>1</v>
      </c>
    </row>
    <row r="15" spans="1:10" x14ac:dyDescent="0.35">
      <c r="A15">
        <v>14</v>
      </c>
      <c r="B15" t="s">
        <v>29</v>
      </c>
      <c r="C15" s="4">
        <v>0</v>
      </c>
      <c r="D15">
        <v>0</v>
      </c>
      <c r="E15">
        <v>0</v>
      </c>
    </row>
    <row r="16" spans="1:10" x14ac:dyDescent="0.35">
      <c r="A16">
        <v>15</v>
      </c>
      <c r="B16" t="s">
        <v>30</v>
      </c>
      <c r="C16" s="4">
        <v>0</v>
      </c>
      <c r="D16">
        <v>0</v>
      </c>
      <c r="E16">
        <v>1</v>
      </c>
    </row>
    <row r="17" spans="1:5" x14ac:dyDescent="0.35">
      <c r="A17">
        <v>16</v>
      </c>
      <c r="B17" t="s">
        <v>44</v>
      </c>
      <c r="C17" s="4"/>
      <c r="D17">
        <v>0</v>
      </c>
      <c r="E17">
        <v>1</v>
      </c>
    </row>
    <row r="18" spans="1:5" x14ac:dyDescent="0.35">
      <c r="A18">
        <v>17</v>
      </c>
      <c r="B18" t="s">
        <v>31</v>
      </c>
      <c r="C18" s="4">
        <v>0</v>
      </c>
      <c r="D18">
        <v>0</v>
      </c>
      <c r="E18">
        <v>0</v>
      </c>
    </row>
    <row r="19" spans="1:5" x14ac:dyDescent="0.35">
      <c r="B19" s="5"/>
    </row>
  </sheetData>
  <sortState ref="A2:E21">
    <sortCondition ref="A1"/>
  </sortState>
  <pageMargins left="0.7" right="0.7" top="0.75" bottom="0.75" header="0.3" footer="0.3"/>
  <pageSetup orientation="portrait" r:id="rId1"/>
  <headerFooter>
    <oddHeader>&amp;LKasandra Kucharczyk&amp;CCIT110 JTerm2022&amp;RDate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0709-1E36-4F17-A09D-489FB2C9E7B5}">
  <dimension ref="A1:P7"/>
  <sheetViews>
    <sheetView topLeftCell="B1" workbookViewId="0">
      <pane ySplit="1" topLeftCell="A2" activePane="bottomLeft" state="frozen"/>
      <selection pane="bottomLeft" activeCell="I6" sqref="I6"/>
    </sheetView>
  </sheetViews>
  <sheetFormatPr defaultRowHeight="14.5" x14ac:dyDescent="0.35"/>
  <cols>
    <col min="1" max="1" width="5.7265625" bestFit="1" customWidth="1"/>
    <col min="2" max="2" width="4.81640625" bestFit="1" customWidth="1"/>
    <col min="3" max="3" width="4.36328125" bestFit="1" customWidth="1"/>
    <col min="4" max="4" width="4.90625" bestFit="1" customWidth="1"/>
    <col min="5" max="5" width="4.81640625" bestFit="1" customWidth="1"/>
    <col min="6" max="6" width="3.54296875" bestFit="1" customWidth="1"/>
    <col min="7" max="7" width="19.81640625" bestFit="1" customWidth="1"/>
    <col min="8" max="8" width="4.7265625" bestFit="1" customWidth="1"/>
    <col min="11" max="11" width="9.1796875" bestFit="1" customWidth="1"/>
    <col min="12" max="12" width="8.36328125" bestFit="1" customWidth="1"/>
    <col min="13" max="13" width="11.08984375" bestFit="1" customWidth="1"/>
  </cols>
  <sheetData>
    <row r="1" spans="1:16" x14ac:dyDescent="0.35">
      <c r="A1" s="1" t="s">
        <v>14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15</v>
      </c>
      <c r="J1" s="1" t="s">
        <v>20</v>
      </c>
      <c r="K1" s="1" t="s">
        <v>28</v>
      </c>
      <c r="L1" s="1" t="s">
        <v>32</v>
      </c>
      <c r="M1" s="1" t="s">
        <v>33</v>
      </c>
      <c r="N1" s="1"/>
      <c r="O1" s="1"/>
      <c r="P1" s="1"/>
    </row>
    <row r="2" spans="1:16" x14ac:dyDescent="0.35">
      <c r="A2">
        <v>2</v>
      </c>
      <c r="B2">
        <v>2019</v>
      </c>
      <c r="C2" t="s">
        <v>7</v>
      </c>
      <c r="D2" t="s">
        <v>9</v>
      </c>
      <c r="E2">
        <v>110</v>
      </c>
      <c r="F2">
        <v>1</v>
      </c>
      <c r="G2" t="s">
        <v>12</v>
      </c>
      <c r="H2">
        <v>3</v>
      </c>
      <c r="I2" t="s">
        <v>17</v>
      </c>
      <c r="J2">
        <f>VLOOKUP($I2,'Grade Table'!$B$2:$E$18,2,FALSE)</f>
        <v>3</v>
      </c>
      <c r="K2">
        <f>H2*J2</f>
        <v>9</v>
      </c>
      <c r="L2">
        <f>VLOOKUP($I2,'Grade Table'!$B$2:$E$18,4,FALSE)*$H2</f>
        <v>3</v>
      </c>
      <c r="M2">
        <f>VLOOKUP($I2,'Grade Table'!$B$2:$E$18,4,FALSE)*$H2</f>
        <v>3</v>
      </c>
    </row>
    <row r="3" spans="1:16" x14ac:dyDescent="0.35">
      <c r="A3">
        <v>1</v>
      </c>
      <c r="B3">
        <v>2019</v>
      </c>
      <c r="C3" t="s">
        <v>7</v>
      </c>
      <c r="D3" t="s">
        <v>8</v>
      </c>
      <c r="E3">
        <v>102</v>
      </c>
      <c r="F3">
        <v>15</v>
      </c>
      <c r="G3" t="s">
        <v>11</v>
      </c>
      <c r="H3">
        <v>3</v>
      </c>
      <c r="I3" t="s">
        <v>17</v>
      </c>
      <c r="J3">
        <f>VLOOKUP($I3,'Grade Table'!$B$2:$E$18,2,FALSE)</f>
        <v>3</v>
      </c>
      <c r="K3">
        <f t="shared" ref="K3:K5" si="0">H3*J3</f>
        <v>9</v>
      </c>
      <c r="L3">
        <f>VLOOKUP($I3,'Grade Table'!$B$2:$E$18,2,FALSE)</f>
        <v>3</v>
      </c>
      <c r="M3">
        <f>VLOOKUP($I3,'Grade Table'!$B$2:$E$18,4,FALSE)*$H3</f>
        <v>3</v>
      </c>
    </row>
    <row r="4" spans="1:16" x14ac:dyDescent="0.35">
      <c r="A4">
        <v>3</v>
      </c>
      <c r="B4">
        <v>2019</v>
      </c>
      <c r="C4" t="s">
        <v>7</v>
      </c>
      <c r="D4" t="s">
        <v>10</v>
      </c>
      <c r="E4">
        <v>101</v>
      </c>
      <c r="F4">
        <v>5</v>
      </c>
      <c r="G4" t="s">
        <v>13</v>
      </c>
      <c r="H4">
        <v>3</v>
      </c>
      <c r="I4" t="s">
        <v>17</v>
      </c>
      <c r="J4">
        <f>VLOOKUP($I4,'Grade Table'!$B$2:$E$18,2,FALSE)</f>
        <v>3</v>
      </c>
      <c r="K4">
        <f t="shared" si="0"/>
        <v>9</v>
      </c>
      <c r="L4">
        <f>VLOOKUP($I4,'Grade Table'!$B$2:$E$18,2,FALSE)</f>
        <v>3</v>
      </c>
      <c r="M4">
        <f>VLOOKUP($I4,'Grade Table'!$B$2:$E$18,4,FALSE)*$H4</f>
        <v>3</v>
      </c>
    </row>
    <row r="5" spans="1:16" x14ac:dyDescent="0.35">
      <c r="A5">
        <v>4</v>
      </c>
      <c r="B5">
        <v>2019</v>
      </c>
      <c r="C5" t="s">
        <v>7</v>
      </c>
      <c r="D5" t="s">
        <v>26</v>
      </c>
      <c r="E5">
        <v>150</v>
      </c>
      <c r="F5">
        <v>2</v>
      </c>
      <c r="G5" t="s">
        <v>27</v>
      </c>
      <c r="H5">
        <v>4</v>
      </c>
      <c r="I5" t="s">
        <v>16</v>
      </c>
      <c r="J5">
        <f>VLOOKUP($I5,'Grade Table'!$B$2:$E$18,2,FALSE)</f>
        <v>4</v>
      </c>
      <c r="K5">
        <f t="shared" si="0"/>
        <v>16</v>
      </c>
      <c r="L5">
        <f>VLOOKUP($I5,'Grade Table'!$B$2:$E$18,2,FALSE)</f>
        <v>4</v>
      </c>
      <c r="M5">
        <f>VLOOKUP($I5,'Grade Table'!$B$2:$E$18,4,FALSE)*$H5</f>
        <v>4</v>
      </c>
    </row>
    <row r="7" spans="1:16" x14ac:dyDescent="0.35">
      <c r="H7">
        <f>SUM(H2:H5)</f>
        <v>13</v>
      </c>
      <c r="I7" s="2"/>
      <c r="J7" s="3">
        <f>K7/L7</f>
        <v>3.3076923076923075</v>
      </c>
      <c r="K7">
        <f>SUM(K2:K5)</f>
        <v>43</v>
      </c>
      <c r="L7">
        <f>SUM(L2:L5)</f>
        <v>13</v>
      </c>
      <c r="M7">
        <f t="shared" ref="M7" si="1">SUM(M2:M5)</f>
        <v>13</v>
      </c>
    </row>
  </sheetData>
  <sortState ref="A2:H4">
    <sortCondition ref="D2"/>
  </sortState>
  <pageMargins left="0.7" right="0.7" top="0.75" bottom="0.75" header="0.3" footer="0.3"/>
  <pageSetup orientation="portrait" r:id="rId1"/>
  <headerFooter>
    <oddHeader>&amp;LKasandra Kucharczyk&amp;CCIT110 JTerm2022&amp;RDate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14FE-C9D0-453E-9D6C-4F26C5128175}">
  <dimension ref="A1:P34"/>
  <sheetViews>
    <sheetView workbookViewId="0">
      <pane ySplit="1" topLeftCell="A28" activePane="bottomLeft" state="frozen"/>
      <selection pane="bottomLeft" activeCell="J3" sqref="J3"/>
    </sheetView>
  </sheetViews>
  <sheetFormatPr defaultRowHeight="14.5" x14ac:dyDescent="0.35"/>
  <cols>
    <col min="1" max="1" width="5.7265625" bestFit="1" customWidth="1"/>
    <col min="2" max="2" width="4.81640625" bestFit="1" customWidth="1"/>
    <col min="3" max="3" width="4.36328125" bestFit="1" customWidth="1"/>
    <col min="4" max="4" width="4.90625" bestFit="1" customWidth="1"/>
    <col min="5" max="5" width="4.81640625" bestFit="1" customWidth="1"/>
    <col min="6" max="6" width="3.54296875" bestFit="1" customWidth="1"/>
    <col min="7" max="7" width="22.1796875" bestFit="1" customWidth="1"/>
    <col min="8" max="8" width="4.7265625" bestFit="1" customWidth="1"/>
    <col min="11" max="11" width="9.1796875" bestFit="1" customWidth="1"/>
    <col min="12" max="12" width="8.36328125" bestFit="1" customWidth="1"/>
    <col min="13" max="13" width="11.08984375" bestFit="1" customWidth="1"/>
  </cols>
  <sheetData>
    <row r="1" spans="1:16" x14ac:dyDescent="0.35">
      <c r="A1" s="1" t="s">
        <v>14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15</v>
      </c>
      <c r="J1" s="1" t="s">
        <v>20</v>
      </c>
      <c r="K1" s="1" t="s">
        <v>28</v>
      </c>
      <c r="L1" s="1" t="s">
        <v>32</v>
      </c>
      <c r="M1" s="1" t="s">
        <v>33</v>
      </c>
      <c r="N1" s="1"/>
      <c r="O1" s="1"/>
      <c r="P1" s="1"/>
    </row>
    <row r="2" spans="1:16" x14ac:dyDescent="0.35">
      <c r="A2">
        <v>3</v>
      </c>
      <c r="B2">
        <v>2019</v>
      </c>
      <c r="C2" t="s">
        <v>7</v>
      </c>
      <c r="D2" t="s">
        <v>77</v>
      </c>
      <c r="E2">
        <v>151</v>
      </c>
      <c r="F2">
        <v>1</v>
      </c>
      <c r="G2" t="s">
        <v>78</v>
      </c>
      <c r="H2">
        <v>1</v>
      </c>
      <c r="I2" t="s">
        <v>30</v>
      </c>
      <c r="J2">
        <f>VLOOKUP($I2,'Grade Table'!$B$2:$E$18,2,FALSE)</f>
        <v>0</v>
      </c>
      <c r="K2">
        <f t="shared" ref="K2:K29" si="0">H2*J2</f>
        <v>0</v>
      </c>
      <c r="L2">
        <f>VLOOKUP($I2,'Grade Table'!$B$2:$E$18,4,FALSE)*$H2</f>
        <v>1</v>
      </c>
      <c r="M2">
        <f>VLOOKUP($I2,'Grade Table'!$B$2:$E$18,4,FALSE)*$H2</f>
        <v>1</v>
      </c>
    </row>
    <row r="3" spans="1:16" x14ac:dyDescent="0.35">
      <c r="A3">
        <v>9</v>
      </c>
      <c r="B3">
        <v>2020</v>
      </c>
      <c r="C3" t="s">
        <v>53</v>
      </c>
      <c r="D3" t="s">
        <v>77</v>
      </c>
      <c r="E3">
        <v>152</v>
      </c>
      <c r="F3">
        <v>1</v>
      </c>
      <c r="G3" t="s">
        <v>78</v>
      </c>
      <c r="H3">
        <v>1</v>
      </c>
      <c r="I3" t="s">
        <v>30</v>
      </c>
      <c r="J3">
        <f>VLOOKUP($I3,'Grade Table'!$B$2:$E$18,2,FALSE)</f>
        <v>0</v>
      </c>
      <c r="K3">
        <f t="shared" si="0"/>
        <v>0</v>
      </c>
      <c r="L3">
        <f>VLOOKUP($I3,'Grade Table'!$B$2:$E$18,4,FALSE)*$H3</f>
        <v>1</v>
      </c>
      <c r="M3">
        <f>VLOOKUP($I3,'Grade Table'!$B$2:$E$18,4,FALSE)*$H3</f>
        <v>1</v>
      </c>
    </row>
    <row r="4" spans="1:16" x14ac:dyDescent="0.35">
      <c r="A4">
        <v>14</v>
      </c>
      <c r="B4">
        <v>2020</v>
      </c>
      <c r="C4" t="s">
        <v>7</v>
      </c>
      <c r="D4" t="s">
        <v>77</v>
      </c>
      <c r="E4">
        <v>295</v>
      </c>
      <c r="F4">
        <v>1</v>
      </c>
      <c r="G4" t="s">
        <v>78</v>
      </c>
      <c r="H4">
        <v>1</v>
      </c>
      <c r="I4" t="s">
        <v>30</v>
      </c>
      <c r="J4">
        <f>VLOOKUP($I4,'Grade Table'!$B$2:$E$18,2,FALSE)</f>
        <v>0</v>
      </c>
      <c r="K4">
        <f t="shared" si="0"/>
        <v>0</v>
      </c>
      <c r="L4">
        <f>VLOOKUP($I4,'Grade Table'!$B$2:$E$18,4,FALSE)*$H4</f>
        <v>1</v>
      </c>
      <c r="M4">
        <f>VLOOKUP($I4,'Grade Table'!$B$2:$E$18,4,FALSE)*$H4</f>
        <v>1</v>
      </c>
    </row>
    <row r="5" spans="1:16" x14ac:dyDescent="0.35">
      <c r="A5">
        <v>20</v>
      </c>
      <c r="B5">
        <v>2021</v>
      </c>
      <c r="C5" t="s">
        <v>53</v>
      </c>
      <c r="D5" t="s">
        <v>77</v>
      </c>
      <c r="E5">
        <v>295</v>
      </c>
      <c r="F5">
        <v>1</v>
      </c>
      <c r="G5" t="s">
        <v>78</v>
      </c>
      <c r="H5">
        <v>1</v>
      </c>
      <c r="I5" t="s">
        <v>30</v>
      </c>
      <c r="J5">
        <f>VLOOKUP($I5,'Grade Table'!$B$2:$E$18,2,FALSE)</f>
        <v>0</v>
      </c>
      <c r="K5">
        <f t="shared" si="0"/>
        <v>0</v>
      </c>
      <c r="L5">
        <f>VLOOKUP($I5,'Grade Table'!$B$2:$E$18,4,FALSE)*$H5</f>
        <v>1</v>
      </c>
      <c r="M5">
        <f>VLOOKUP($I5,'Grade Table'!$B$2:$E$18,4,FALSE)*$H5</f>
        <v>1</v>
      </c>
    </row>
    <row r="6" spans="1:16" x14ac:dyDescent="0.35">
      <c r="A6">
        <v>29</v>
      </c>
      <c r="B6">
        <v>2021</v>
      </c>
      <c r="C6" t="s">
        <v>7</v>
      </c>
      <c r="D6" t="s">
        <v>77</v>
      </c>
      <c r="E6">
        <v>395</v>
      </c>
      <c r="F6">
        <v>1</v>
      </c>
      <c r="G6" t="s">
        <v>78</v>
      </c>
      <c r="H6">
        <v>1</v>
      </c>
      <c r="I6" t="s">
        <v>30</v>
      </c>
      <c r="J6">
        <f>VLOOKUP($I6,'Grade Table'!$B$2:$E$18,2,FALSE)</f>
        <v>0</v>
      </c>
      <c r="K6">
        <f t="shared" si="0"/>
        <v>0</v>
      </c>
      <c r="L6">
        <f>VLOOKUP($I6,'Grade Table'!$B$2:$E$18,4,FALSE)*$H6</f>
        <v>1</v>
      </c>
      <c r="M6">
        <f>VLOOKUP($I6,'Grade Table'!$B$2:$E$18,4,FALSE)*$H6</f>
        <v>1</v>
      </c>
    </row>
    <row r="7" spans="1:16" x14ac:dyDescent="0.35">
      <c r="A7">
        <v>18</v>
      </c>
      <c r="B7">
        <v>2021</v>
      </c>
      <c r="C7" t="s">
        <v>53</v>
      </c>
      <c r="D7" t="s">
        <v>58</v>
      </c>
      <c r="E7">
        <v>250</v>
      </c>
      <c r="F7">
        <v>1</v>
      </c>
      <c r="G7" t="s">
        <v>66</v>
      </c>
      <c r="H7">
        <v>3</v>
      </c>
      <c r="I7" t="s">
        <v>36</v>
      </c>
      <c r="J7">
        <f>VLOOKUP($I7,'Grade Table'!$B$2:$E$18,2,FALSE)</f>
        <v>3.7</v>
      </c>
      <c r="K7">
        <f t="shared" si="0"/>
        <v>11.100000000000001</v>
      </c>
      <c r="L7">
        <f>VLOOKUP($I7,'Grade Table'!$B$2:$E$18,4,FALSE)*$H7</f>
        <v>3</v>
      </c>
      <c r="M7">
        <f>VLOOKUP($I7,'Grade Table'!$B$2:$E$18,4,FALSE)*$H7</f>
        <v>3</v>
      </c>
    </row>
    <row r="8" spans="1:16" x14ac:dyDescent="0.35">
      <c r="A8">
        <v>25</v>
      </c>
      <c r="B8">
        <v>2021</v>
      </c>
      <c r="C8" t="s">
        <v>7</v>
      </c>
      <c r="D8" t="s">
        <v>73</v>
      </c>
      <c r="E8">
        <v>210</v>
      </c>
      <c r="F8">
        <v>1</v>
      </c>
      <c r="G8" t="s">
        <v>74</v>
      </c>
      <c r="H8">
        <v>4</v>
      </c>
      <c r="I8" t="s">
        <v>17</v>
      </c>
      <c r="J8">
        <f>VLOOKUP($I8,'Grade Table'!$B$2:$E$18,2,FALSE)</f>
        <v>3</v>
      </c>
      <c r="K8">
        <f t="shared" si="0"/>
        <v>12</v>
      </c>
      <c r="L8">
        <f>VLOOKUP($I8,'Grade Table'!$B$2:$E$18,4,FALSE)*$H8</f>
        <v>4</v>
      </c>
      <c r="M8">
        <f>VLOOKUP($I8,'Grade Table'!$B$2:$E$18,4,FALSE)*$H8</f>
        <v>4</v>
      </c>
    </row>
    <row r="9" spans="1:16" x14ac:dyDescent="0.35">
      <c r="A9">
        <v>2</v>
      </c>
      <c r="B9">
        <v>2019</v>
      </c>
      <c r="C9" t="s">
        <v>7</v>
      </c>
      <c r="D9" t="s">
        <v>8</v>
      </c>
      <c r="E9">
        <v>101</v>
      </c>
      <c r="F9">
        <v>15</v>
      </c>
      <c r="G9" t="s">
        <v>46</v>
      </c>
      <c r="H9">
        <v>3</v>
      </c>
      <c r="I9" t="s">
        <v>16</v>
      </c>
      <c r="J9">
        <f>VLOOKUP($I9,'Grade Table'!$B$2:$E$18,2,FALSE)</f>
        <v>4</v>
      </c>
      <c r="K9">
        <f t="shared" si="0"/>
        <v>12</v>
      </c>
      <c r="L9">
        <f>VLOOKUP($I9,'Grade Table'!$B$2:$E$18,4,FALSE)*$H9</f>
        <v>3</v>
      </c>
      <c r="M9">
        <f>VLOOKUP($I9,'Grade Table'!$B$2:$E$18,4,FALSE)*$H9</f>
        <v>3</v>
      </c>
    </row>
    <row r="10" spans="1:16" x14ac:dyDescent="0.35">
      <c r="A10">
        <v>17</v>
      </c>
      <c r="B10">
        <v>2020</v>
      </c>
      <c r="C10" t="s">
        <v>7</v>
      </c>
      <c r="D10" t="s">
        <v>49</v>
      </c>
      <c r="E10">
        <v>279</v>
      </c>
      <c r="F10">
        <v>2</v>
      </c>
      <c r="G10" t="s">
        <v>65</v>
      </c>
      <c r="H10">
        <v>3</v>
      </c>
      <c r="I10" t="s">
        <v>38</v>
      </c>
      <c r="J10">
        <f>VLOOKUP($I10,'Grade Table'!$B$2:$E$18,2,FALSE)</f>
        <v>2.7</v>
      </c>
      <c r="K10">
        <f t="shared" si="0"/>
        <v>8.1000000000000014</v>
      </c>
      <c r="L10">
        <f>VLOOKUP($I10,'Grade Table'!$B$2:$E$18,4,FALSE)*$H10</f>
        <v>3</v>
      </c>
      <c r="M10">
        <f>VLOOKUP($I10,'Grade Table'!$B$2:$E$18,4,FALSE)*$H10</f>
        <v>3</v>
      </c>
    </row>
    <row r="11" spans="1:16" x14ac:dyDescent="0.35">
      <c r="A11">
        <v>22</v>
      </c>
      <c r="B11">
        <v>2021</v>
      </c>
      <c r="C11" t="s">
        <v>53</v>
      </c>
      <c r="D11" t="s">
        <v>47</v>
      </c>
      <c r="E11" t="s">
        <v>69</v>
      </c>
      <c r="F11">
        <v>1</v>
      </c>
      <c r="G11" t="s">
        <v>70</v>
      </c>
      <c r="H11">
        <v>1</v>
      </c>
      <c r="I11" t="s">
        <v>16</v>
      </c>
      <c r="J11">
        <f>VLOOKUP($I11,'Grade Table'!$B$2:$E$18,2,FALSE)</f>
        <v>4</v>
      </c>
      <c r="K11">
        <f t="shared" si="0"/>
        <v>4</v>
      </c>
      <c r="L11">
        <f>VLOOKUP($I11,'Grade Table'!$B$2:$E$18,4,FALSE)*$H11</f>
        <v>1</v>
      </c>
      <c r="M11">
        <f>VLOOKUP($I11,'Grade Table'!$B$2:$E$18,4,FALSE)*$H11</f>
        <v>1</v>
      </c>
    </row>
    <row r="12" spans="1:16" x14ac:dyDescent="0.35">
      <c r="A12">
        <v>24</v>
      </c>
      <c r="B12">
        <v>2021</v>
      </c>
      <c r="C12" t="s">
        <v>7</v>
      </c>
      <c r="D12" t="s">
        <v>58</v>
      </c>
      <c r="E12">
        <v>240</v>
      </c>
      <c r="F12">
        <v>1</v>
      </c>
      <c r="G12" t="s">
        <v>72</v>
      </c>
      <c r="H12">
        <v>3</v>
      </c>
      <c r="I12" t="s">
        <v>36</v>
      </c>
      <c r="J12">
        <f>VLOOKUP($I12,'Grade Table'!$B$2:$E$18,2,FALSE)</f>
        <v>3.7</v>
      </c>
      <c r="K12">
        <f t="shared" si="0"/>
        <v>11.100000000000001</v>
      </c>
      <c r="L12">
        <f>VLOOKUP($I12,'Grade Table'!$B$2:$E$18,4,FALSE)*$H12</f>
        <v>3</v>
      </c>
      <c r="M12">
        <f>VLOOKUP($I12,'Grade Table'!$B$2:$E$18,4,FALSE)*$H12</f>
        <v>3</v>
      </c>
    </row>
    <row r="13" spans="1:16" x14ac:dyDescent="0.35">
      <c r="A13">
        <v>4</v>
      </c>
      <c r="B13">
        <v>2019</v>
      </c>
      <c r="C13" t="s">
        <v>7</v>
      </c>
      <c r="D13" t="s">
        <v>47</v>
      </c>
      <c r="E13">
        <v>111</v>
      </c>
      <c r="F13">
        <v>1</v>
      </c>
      <c r="G13" t="s">
        <v>48</v>
      </c>
      <c r="H13">
        <v>4</v>
      </c>
      <c r="I13" t="s">
        <v>17</v>
      </c>
      <c r="J13">
        <f>VLOOKUP($I13,'Grade Table'!$B$2:$E$18,2,FALSE)</f>
        <v>3</v>
      </c>
      <c r="K13">
        <f t="shared" si="0"/>
        <v>12</v>
      </c>
      <c r="L13">
        <f>VLOOKUP($I13,'Grade Table'!$B$2:$E$18,4,FALSE)*$H13</f>
        <v>4</v>
      </c>
      <c r="M13">
        <f>VLOOKUP($I13,'Grade Table'!$B$2:$E$18,4,FALSE)*$H13</f>
        <v>4</v>
      </c>
    </row>
    <row r="14" spans="1:16" x14ac:dyDescent="0.35">
      <c r="A14">
        <v>23</v>
      </c>
      <c r="B14">
        <v>2021</v>
      </c>
      <c r="C14" t="s">
        <v>53</v>
      </c>
      <c r="D14" t="s">
        <v>49</v>
      </c>
      <c r="E14">
        <v>250</v>
      </c>
      <c r="F14">
        <v>1</v>
      </c>
      <c r="G14" t="s">
        <v>71</v>
      </c>
      <c r="H14">
        <v>4</v>
      </c>
      <c r="I14" t="s">
        <v>16</v>
      </c>
      <c r="J14">
        <f>VLOOKUP($I14,'Grade Table'!$B$2:$E$18,2,FALSE)</f>
        <v>4</v>
      </c>
      <c r="K14">
        <f t="shared" si="0"/>
        <v>16</v>
      </c>
      <c r="L14">
        <f>VLOOKUP($I14,'Grade Table'!$B$2:$E$18,4,FALSE)*$H14</f>
        <v>4</v>
      </c>
      <c r="M14">
        <f>VLOOKUP($I14,'Grade Table'!$B$2:$E$18,4,FALSE)*$H14</f>
        <v>4</v>
      </c>
    </row>
    <row r="15" spans="1:16" x14ac:dyDescent="0.35">
      <c r="A15">
        <v>12</v>
      </c>
      <c r="B15">
        <v>2020</v>
      </c>
      <c r="C15" t="s">
        <v>7</v>
      </c>
      <c r="D15" t="s">
        <v>58</v>
      </c>
      <c r="E15">
        <v>115</v>
      </c>
      <c r="F15">
        <v>1</v>
      </c>
      <c r="G15" t="s">
        <v>59</v>
      </c>
      <c r="H15">
        <v>3</v>
      </c>
      <c r="I15" t="s">
        <v>16</v>
      </c>
      <c r="J15">
        <f>VLOOKUP($I15,'Grade Table'!$B$2:$E$18,2,FALSE)</f>
        <v>4</v>
      </c>
      <c r="K15">
        <f t="shared" si="0"/>
        <v>12</v>
      </c>
      <c r="L15">
        <f>VLOOKUP($I15,'Grade Table'!$B$2:$E$18,4,FALSE)*$H15</f>
        <v>3</v>
      </c>
      <c r="M15">
        <f>VLOOKUP($I15,'Grade Table'!$B$2:$E$18,4,FALSE)*$H15</f>
        <v>3</v>
      </c>
    </row>
    <row r="16" spans="1:16" x14ac:dyDescent="0.35">
      <c r="A16">
        <v>28</v>
      </c>
      <c r="B16">
        <v>2021</v>
      </c>
      <c r="C16" t="s">
        <v>7</v>
      </c>
      <c r="D16" t="s">
        <v>49</v>
      </c>
      <c r="E16">
        <v>389</v>
      </c>
      <c r="F16">
        <v>1</v>
      </c>
      <c r="G16" t="s">
        <v>76</v>
      </c>
      <c r="H16">
        <v>1</v>
      </c>
      <c r="I16" t="s">
        <v>17</v>
      </c>
      <c r="J16">
        <f>VLOOKUP($I16,'Grade Table'!$B$2:$E$18,2,FALSE)</f>
        <v>3</v>
      </c>
      <c r="K16">
        <f t="shared" si="0"/>
        <v>3</v>
      </c>
      <c r="L16">
        <f>VLOOKUP($I16,'Grade Table'!$B$2:$E$18,4,FALSE)*$H16</f>
        <v>1</v>
      </c>
      <c r="M16">
        <f>VLOOKUP($I16,'Grade Table'!$B$2:$E$18,4,FALSE)*$H16</f>
        <v>1</v>
      </c>
    </row>
    <row r="17" spans="1:13" x14ac:dyDescent="0.35">
      <c r="A17">
        <v>1</v>
      </c>
      <c r="B17">
        <v>2019</v>
      </c>
      <c r="C17" t="s">
        <v>7</v>
      </c>
      <c r="D17" t="s">
        <v>10</v>
      </c>
      <c r="E17">
        <v>121</v>
      </c>
      <c r="F17">
        <v>4</v>
      </c>
      <c r="G17" t="s">
        <v>45</v>
      </c>
      <c r="H17">
        <v>3</v>
      </c>
      <c r="I17" t="s">
        <v>16</v>
      </c>
      <c r="J17">
        <f>VLOOKUP($I17,'Grade Table'!$B$2:$E$18,2,FALSE)</f>
        <v>4</v>
      </c>
      <c r="K17">
        <f t="shared" si="0"/>
        <v>12</v>
      </c>
      <c r="L17">
        <f>VLOOKUP($I17,'Grade Table'!$B$2:$E$18,4,FALSE)*$H17</f>
        <v>3</v>
      </c>
      <c r="M17">
        <f>VLOOKUP($I17,'Grade Table'!$B$2:$E$18,4,FALSE)*$H17</f>
        <v>3</v>
      </c>
    </row>
    <row r="18" spans="1:13" x14ac:dyDescent="0.35">
      <c r="A18">
        <v>15</v>
      </c>
      <c r="B18">
        <v>2020</v>
      </c>
      <c r="C18" t="s">
        <v>7</v>
      </c>
      <c r="D18" t="s">
        <v>47</v>
      </c>
      <c r="E18" t="s">
        <v>62</v>
      </c>
      <c r="F18">
        <v>3</v>
      </c>
      <c r="G18" t="s">
        <v>63</v>
      </c>
      <c r="H18">
        <v>1</v>
      </c>
      <c r="I18" t="s">
        <v>16</v>
      </c>
      <c r="J18">
        <f>VLOOKUP($I18,'Grade Table'!$B$2:$E$18,2,FALSE)</f>
        <v>4</v>
      </c>
      <c r="K18">
        <f t="shared" si="0"/>
        <v>4</v>
      </c>
      <c r="L18">
        <f>VLOOKUP($I18,'Grade Table'!$B$2:$E$18,4,FALSE)*$H18</f>
        <v>1</v>
      </c>
      <c r="M18">
        <f>VLOOKUP($I18,'Grade Table'!$B$2:$E$18,4,FALSE)*$H18</f>
        <v>1</v>
      </c>
    </row>
    <row r="19" spans="1:13" x14ac:dyDescent="0.35">
      <c r="A19">
        <v>10</v>
      </c>
      <c r="B19">
        <v>2020</v>
      </c>
      <c r="C19" t="s">
        <v>53</v>
      </c>
      <c r="D19" t="s">
        <v>47</v>
      </c>
      <c r="E19">
        <v>233</v>
      </c>
      <c r="F19">
        <v>1</v>
      </c>
      <c r="G19" t="s">
        <v>56</v>
      </c>
      <c r="H19">
        <v>4</v>
      </c>
      <c r="I19" t="s">
        <v>17</v>
      </c>
      <c r="J19">
        <f>VLOOKUP($I19,'Grade Table'!$B$2:$E$18,2,FALSE)</f>
        <v>3</v>
      </c>
      <c r="K19">
        <f t="shared" si="0"/>
        <v>12</v>
      </c>
      <c r="L19">
        <f>VLOOKUP($I19,'Grade Table'!$B$2:$E$18,4,FALSE)*$H19</f>
        <v>4</v>
      </c>
      <c r="M19">
        <f>VLOOKUP($I19,'Grade Table'!$B$2:$E$18,4,FALSE)*$H19</f>
        <v>4</v>
      </c>
    </row>
    <row r="20" spans="1:13" x14ac:dyDescent="0.35">
      <c r="A20">
        <v>16</v>
      </c>
      <c r="B20">
        <v>2020</v>
      </c>
      <c r="C20" t="s">
        <v>7</v>
      </c>
      <c r="D20" t="s">
        <v>47</v>
      </c>
      <c r="E20">
        <v>234</v>
      </c>
      <c r="F20">
        <v>1</v>
      </c>
      <c r="G20" t="s">
        <v>64</v>
      </c>
      <c r="H20">
        <v>3</v>
      </c>
      <c r="I20" t="s">
        <v>17</v>
      </c>
      <c r="J20">
        <f>VLOOKUP($I20,'Grade Table'!$B$2:$E$18,2,FALSE)</f>
        <v>3</v>
      </c>
      <c r="K20">
        <f t="shared" si="0"/>
        <v>9</v>
      </c>
      <c r="L20">
        <f>VLOOKUP($I20,'Grade Table'!$B$2:$E$18,4,FALSE)*$H20</f>
        <v>3</v>
      </c>
      <c r="M20">
        <f>VLOOKUP($I20,'Grade Table'!$B$2:$E$18,4,FALSE)*$H20</f>
        <v>3</v>
      </c>
    </row>
    <row r="21" spans="1:13" x14ac:dyDescent="0.35">
      <c r="A21">
        <v>6</v>
      </c>
      <c r="B21">
        <v>2020</v>
      </c>
      <c r="C21" t="s">
        <v>51</v>
      </c>
      <c r="D21" t="s">
        <v>49</v>
      </c>
      <c r="E21">
        <v>235</v>
      </c>
      <c r="F21">
        <v>1</v>
      </c>
      <c r="G21" t="s">
        <v>52</v>
      </c>
      <c r="H21">
        <v>3</v>
      </c>
      <c r="I21" t="s">
        <v>16</v>
      </c>
      <c r="J21">
        <f>VLOOKUP($I21,'Grade Table'!$B$2:$E$18,2,FALSE)</f>
        <v>4</v>
      </c>
      <c r="K21">
        <f t="shared" si="0"/>
        <v>12</v>
      </c>
      <c r="L21">
        <f>VLOOKUP($I21,'Grade Table'!$B$2:$E$18,4,FALSE)*$H21</f>
        <v>3</v>
      </c>
      <c r="M21">
        <f>VLOOKUP($I21,'Grade Table'!$B$2:$E$18,4,FALSE)*$H21</f>
        <v>3</v>
      </c>
    </row>
    <row r="22" spans="1:13" x14ac:dyDescent="0.35">
      <c r="A22">
        <v>7</v>
      </c>
      <c r="B22">
        <v>2020</v>
      </c>
      <c r="C22" t="s">
        <v>53</v>
      </c>
      <c r="D22" t="s">
        <v>26</v>
      </c>
      <c r="E22">
        <v>117</v>
      </c>
      <c r="F22">
        <v>1</v>
      </c>
      <c r="G22" t="s">
        <v>54</v>
      </c>
      <c r="H22">
        <v>4</v>
      </c>
      <c r="I22" t="s">
        <v>16</v>
      </c>
      <c r="J22">
        <f>VLOOKUP($I22,'Grade Table'!$B$2:$E$18,2,FALSE)</f>
        <v>4</v>
      </c>
      <c r="K22">
        <f t="shared" si="0"/>
        <v>16</v>
      </c>
      <c r="L22">
        <f>VLOOKUP($I22,'Grade Table'!$B$2:$E$18,4,FALSE)*$H22</f>
        <v>4</v>
      </c>
      <c r="M22">
        <f>VLOOKUP($I22,'Grade Table'!$B$2:$E$18,4,FALSE)*$H22</f>
        <v>4</v>
      </c>
    </row>
    <row r="23" spans="1:13" x14ac:dyDescent="0.35">
      <c r="A23">
        <v>19</v>
      </c>
      <c r="B23">
        <v>2021</v>
      </c>
      <c r="C23" t="s">
        <v>53</v>
      </c>
      <c r="D23" t="s">
        <v>8</v>
      </c>
      <c r="E23">
        <v>235</v>
      </c>
      <c r="F23">
        <v>22</v>
      </c>
      <c r="G23" t="s">
        <v>67</v>
      </c>
      <c r="H23">
        <v>3</v>
      </c>
      <c r="I23" t="s">
        <v>16</v>
      </c>
      <c r="J23">
        <f>VLOOKUP($I23,'Grade Table'!$B$2:$E$18,2,FALSE)</f>
        <v>4</v>
      </c>
      <c r="K23">
        <f t="shared" si="0"/>
        <v>12</v>
      </c>
      <c r="L23">
        <f>VLOOKUP($I23,'Grade Table'!$B$2:$E$18,4,FALSE)*$H23</f>
        <v>3</v>
      </c>
      <c r="M23">
        <f>VLOOKUP($I23,'Grade Table'!$B$2:$E$18,4,FALSE)*$H23</f>
        <v>3</v>
      </c>
    </row>
    <row r="24" spans="1:13" x14ac:dyDescent="0.35">
      <c r="A24">
        <v>5</v>
      </c>
      <c r="B24">
        <v>2019</v>
      </c>
      <c r="C24" t="s">
        <v>7</v>
      </c>
      <c r="D24" t="s">
        <v>49</v>
      </c>
      <c r="E24">
        <v>115</v>
      </c>
      <c r="F24">
        <v>4</v>
      </c>
      <c r="G24" t="s">
        <v>50</v>
      </c>
      <c r="H24">
        <v>4</v>
      </c>
      <c r="I24" t="s">
        <v>16</v>
      </c>
      <c r="J24">
        <f>VLOOKUP($I24,'Grade Table'!$B$2:$E$18,2,FALSE)</f>
        <v>4</v>
      </c>
      <c r="K24">
        <f t="shared" si="0"/>
        <v>16</v>
      </c>
      <c r="L24">
        <f>VLOOKUP($I24,'Grade Table'!$B$2:$E$18,4,FALSE)*$H24</f>
        <v>4</v>
      </c>
      <c r="M24">
        <f>VLOOKUP($I24,'Grade Table'!$B$2:$E$18,4,FALSE)*$H24</f>
        <v>4</v>
      </c>
    </row>
    <row r="25" spans="1:13" x14ac:dyDescent="0.35">
      <c r="A25">
        <v>11</v>
      </c>
      <c r="B25">
        <v>2020</v>
      </c>
      <c r="C25" t="s">
        <v>53</v>
      </c>
      <c r="D25" t="s">
        <v>49</v>
      </c>
      <c r="E25">
        <v>116</v>
      </c>
      <c r="F25">
        <v>1</v>
      </c>
      <c r="G25" t="s">
        <v>57</v>
      </c>
      <c r="H25">
        <v>4</v>
      </c>
      <c r="I25" t="s">
        <v>36</v>
      </c>
      <c r="J25">
        <f>VLOOKUP($I25,'Grade Table'!$B$2:$E$18,2,FALSE)</f>
        <v>3.7</v>
      </c>
      <c r="K25">
        <f t="shared" si="0"/>
        <v>14.8</v>
      </c>
      <c r="L25">
        <f>VLOOKUP($I25,'Grade Table'!$B$2:$E$18,4,FALSE)*$H25</f>
        <v>4</v>
      </c>
      <c r="M25">
        <f>VLOOKUP($I25,'Grade Table'!$B$2:$E$18,4,FALSE)*$H25</f>
        <v>4</v>
      </c>
    </row>
    <row r="26" spans="1:13" x14ac:dyDescent="0.35">
      <c r="A26">
        <v>21</v>
      </c>
      <c r="B26">
        <v>2021</v>
      </c>
      <c r="C26" t="s">
        <v>53</v>
      </c>
      <c r="D26" t="s">
        <v>47</v>
      </c>
      <c r="E26">
        <v>245</v>
      </c>
      <c r="F26">
        <v>1</v>
      </c>
      <c r="G26" t="s">
        <v>68</v>
      </c>
      <c r="H26">
        <v>3</v>
      </c>
      <c r="I26" t="s">
        <v>36</v>
      </c>
      <c r="J26">
        <f>VLOOKUP($I26,'Grade Table'!$B$2:$E$18,2,FALSE)</f>
        <v>3.7</v>
      </c>
      <c r="K26">
        <f t="shared" si="0"/>
        <v>11.100000000000001</v>
      </c>
      <c r="L26">
        <f>VLOOKUP($I26,'Grade Table'!$B$2:$E$18,4,FALSE)*$H26</f>
        <v>3</v>
      </c>
      <c r="M26">
        <f>VLOOKUP($I26,'Grade Table'!$B$2:$E$18,4,FALSE)*$H26</f>
        <v>3</v>
      </c>
    </row>
    <row r="27" spans="1:13" x14ac:dyDescent="0.35">
      <c r="A27">
        <v>13</v>
      </c>
      <c r="B27">
        <v>2020</v>
      </c>
      <c r="C27" t="s">
        <v>7</v>
      </c>
      <c r="D27" t="s">
        <v>60</v>
      </c>
      <c r="E27">
        <v>234</v>
      </c>
      <c r="F27">
        <v>1</v>
      </c>
      <c r="G27" t="s">
        <v>61</v>
      </c>
      <c r="H27">
        <v>3</v>
      </c>
      <c r="I27" t="s">
        <v>16</v>
      </c>
      <c r="J27">
        <f>VLOOKUP($I27,'Grade Table'!$B$2:$E$18,2,FALSE)</f>
        <v>4</v>
      </c>
      <c r="K27">
        <f t="shared" si="0"/>
        <v>12</v>
      </c>
      <c r="L27">
        <f>VLOOKUP($I27,'Grade Table'!$B$2:$E$18,4,FALSE)*$H27</f>
        <v>3</v>
      </c>
      <c r="M27">
        <f>VLOOKUP($I27,'Grade Table'!$B$2:$E$18,4,FALSE)*$H27</f>
        <v>3</v>
      </c>
    </row>
    <row r="28" spans="1:13" x14ac:dyDescent="0.35">
      <c r="A28">
        <v>27</v>
      </c>
      <c r="B28">
        <v>2021</v>
      </c>
      <c r="C28" t="s">
        <v>7</v>
      </c>
      <c r="D28" t="s">
        <v>49</v>
      </c>
      <c r="E28">
        <v>420</v>
      </c>
      <c r="F28">
        <v>1</v>
      </c>
      <c r="G28" t="s">
        <v>75</v>
      </c>
      <c r="H28">
        <v>4</v>
      </c>
      <c r="I28" t="s">
        <v>37</v>
      </c>
      <c r="J28">
        <f>VLOOKUP($I28,'Grade Table'!$B$2:$E$18,2,FALSE)</f>
        <v>3.3</v>
      </c>
      <c r="K28">
        <f t="shared" si="0"/>
        <v>13.2</v>
      </c>
      <c r="L28">
        <f>VLOOKUP($I28,'Grade Table'!$B$2:$E$18,4,FALSE)*$H28</f>
        <v>4</v>
      </c>
      <c r="M28">
        <f>VLOOKUP($I28,'Grade Table'!$B$2:$E$18,4,FALSE)*$H28</f>
        <v>4</v>
      </c>
    </row>
    <row r="29" spans="1:13" x14ac:dyDescent="0.35">
      <c r="A29">
        <v>8</v>
      </c>
      <c r="B29">
        <v>2020</v>
      </c>
      <c r="C29" t="s">
        <v>53</v>
      </c>
      <c r="D29" t="s">
        <v>8</v>
      </c>
      <c r="E29">
        <v>102</v>
      </c>
      <c r="F29">
        <v>12</v>
      </c>
      <c r="G29" t="s">
        <v>55</v>
      </c>
      <c r="H29">
        <v>3</v>
      </c>
      <c r="I29" t="s">
        <v>16</v>
      </c>
      <c r="J29">
        <f>VLOOKUP($I29,'Grade Table'!$B$2:$E$18,2,FALSE)</f>
        <v>4</v>
      </c>
      <c r="K29">
        <f t="shared" si="0"/>
        <v>12</v>
      </c>
      <c r="L29">
        <f>VLOOKUP($I29,'Grade Table'!$B$2:$E$18,4,FALSE)*$H29</f>
        <v>3</v>
      </c>
      <c r="M29">
        <f>VLOOKUP($I29,'Grade Table'!$B$2:$E$18,4,FALSE)*$H29</f>
        <v>3</v>
      </c>
    </row>
    <row r="34" spans="8:13" x14ac:dyDescent="0.35">
      <c r="H34">
        <f>SUM(H2:H29)</f>
        <v>76</v>
      </c>
      <c r="I34" s="2"/>
      <c r="J34" s="3">
        <f>K34/L34</f>
        <v>3.3868421052631574</v>
      </c>
      <c r="K34">
        <f>SUM(K2:K29)</f>
        <v>257.39999999999998</v>
      </c>
      <c r="L34">
        <f>SUM(L2:L29)</f>
        <v>76</v>
      </c>
      <c r="M34">
        <f>SUM(M2:M29)</f>
        <v>76</v>
      </c>
    </row>
  </sheetData>
  <sortState ref="A2:M34">
    <sortCondition ref="G1"/>
  </sortState>
  <pageMargins left="0.7" right="0.7" top="0.75" bottom="0.75" header="0.3" footer="0.3"/>
  <pageSetup orientation="portrait" r:id="rId1"/>
  <headerFooter>
    <oddHeader>&amp;LKasandra Kucharczyk&amp;CCIT110 JTerm2022&amp;RDate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Grade Table</vt:lpstr>
      <vt:lpstr>simple GPA</vt:lpstr>
      <vt:lpstr>My 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Kasandra L. Kucharczyk</dc:creator>
  <cp:lastModifiedBy>Kasandra L. Kucharczyk</cp:lastModifiedBy>
  <cp:lastPrinted>2022-01-10T16:15:21Z</cp:lastPrinted>
  <dcterms:created xsi:type="dcterms:W3CDTF">2022-01-10T15:01:13Z</dcterms:created>
  <dcterms:modified xsi:type="dcterms:W3CDTF">2022-01-13T19:54:28Z</dcterms:modified>
</cp:coreProperties>
</file>