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8_{DE909467-5043-4805-A22E-034699244A3C}" xr6:coauthVersionLast="36" xr6:coauthVersionMax="36" xr10:uidLastSave="{00000000-0000-0000-0000-000000000000}"/>
  <bookViews>
    <workbookView xWindow="0" yWindow="0" windowWidth="19200" windowHeight="6930" activeTab="1" xr2:uid="{98EC6036-57BC-47E2-BB69-5D78FD7C53DA}"/>
  </bookViews>
  <sheets>
    <sheet name="My GPA" sheetId="1" r:id="rId1"/>
    <sheet name="GPA Calc" sheetId="3" r:id="rId2"/>
    <sheet name="Grade Table" sheetId="2" r:id="rId3"/>
  </sheets>
  <definedNames>
    <definedName name="GrdTable">'Grade Table'!$A$2:$E$16</definedName>
    <definedName name="GrdTbl">'Grade Table'!$A$1:$F$18</definedName>
    <definedName name="_xlnm.Print_Titles" localSheetId="2">'Grade Table'!$1:$1</definedName>
    <definedName name="_xlnm.Print_Titles" localSheetId="0">'My GPA'!$7:$7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9" i="3"/>
  <c r="E7" i="3"/>
  <c r="E4" i="3"/>
  <c r="B12" i="3"/>
  <c r="B9" i="3"/>
  <c r="B4" i="3"/>
  <c r="B14" i="3" s="1"/>
  <c r="B13" i="3" s="1"/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A2" i="1"/>
  <c r="A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K8" i="1"/>
  <c r="J8" i="1"/>
  <c r="J2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1"/>
  <c r="K2" i="1" l="1"/>
  <c r="J1" i="1"/>
  <c r="L25" i="1"/>
  <c r="L21" i="1"/>
  <c r="L17" i="1"/>
  <c r="L13" i="1"/>
  <c r="L9" i="1"/>
  <c r="K1" i="1"/>
  <c r="L24" i="1"/>
  <c r="L20" i="1"/>
  <c r="L16" i="1"/>
  <c r="L12" i="1"/>
  <c r="L23" i="1"/>
  <c r="L19" i="1"/>
  <c r="L15" i="1"/>
  <c r="L11" i="1"/>
  <c r="L26" i="1"/>
  <c r="L22" i="1"/>
  <c r="L18" i="1"/>
  <c r="L14" i="1"/>
  <c r="L10" i="1"/>
  <c r="L8" i="1"/>
  <c r="L2" i="1" l="1"/>
  <c r="I2" i="1" s="1"/>
  <c r="L1" i="1"/>
  <c r="I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H. Broas</author>
  </authors>
  <commentList>
    <comment ref="G4" authorId="0" shapeId="0" xr:uid="{DBB3541F-A99E-4254-88E7-B4FC257ABD15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CR= Credits</t>
        </r>
      </text>
    </comment>
    <comment ref="J4" authorId="0" shapeId="0" xr:uid="{35A57C03-A493-4789-82F8-CC06A6F14861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ATT= Attempted Credits</t>
        </r>
      </text>
    </comment>
    <comment ref="L4" authorId="0" shapeId="0" xr:uid="{B3C698F6-E021-4D0C-B815-95E917D3B33B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HPTS= Honor Points
HPTS= GPTS * EARN
HPTS= Grade Points * Earned Credits</t>
        </r>
      </text>
    </comment>
    <comment ref="G7" authorId="0" shapeId="0" xr:uid="{6BF97170-B327-4691-8E63-C49B5E5F6663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CR= Credits</t>
        </r>
      </text>
    </comment>
    <comment ref="J7" authorId="0" shapeId="0" xr:uid="{E3A8A4B7-A86F-4D13-BFD2-ABBC2356232C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ATT= Attempted Credits</t>
        </r>
      </text>
    </comment>
    <comment ref="L7" authorId="0" shapeId="0" xr:uid="{4EB64BD4-BDAC-4064-8445-B8DC1AB96ED6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HPTS= Honor Points
HPTS= GPTS * EARN
HPTS= Grade Points * Earned Credits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H. Broas</author>
  </authors>
  <commentList>
    <comment ref="C1" authorId="0" shapeId="0" xr:uid="{90593531-78D7-4957-A59A-6F4C236DAC95}">
      <text>
        <r>
          <rPr>
            <b/>
            <sz val="9"/>
            <color indexed="81"/>
            <rFont val="Tahoma"/>
            <family val="2"/>
          </rPr>
          <t>Jonathan H. Broas:</t>
        </r>
        <r>
          <rPr>
            <sz val="9"/>
            <color indexed="81"/>
            <rFont val="Tahoma"/>
            <family val="2"/>
          </rPr>
          <t xml:space="preserve">
ATT= Attempted Credits</t>
        </r>
      </text>
    </comment>
  </commentList>
</comments>
</file>

<file path=xl/sharedStrings.xml><?xml version="1.0" encoding="utf-8"?>
<sst xmlns="http://schemas.openxmlformats.org/spreadsheetml/2006/main" count="242" uniqueCount="109">
  <si>
    <t>SEM</t>
  </si>
  <si>
    <t>YEAR</t>
  </si>
  <si>
    <t>DEPT</t>
  </si>
  <si>
    <t>CRS</t>
  </si>
  <si>
    <t>TITLE</t>
  </si>
  <si>
    <t>CR</t>
  </si>
  <si>
    <t>GRD</t>
  </si>
  <si>
    <t>GPTS</t>
  </si>
  <si>
    <t>ATT</t>
  </si>
  <si>
    <t>EARN</t>
  </si>
  <si>
    <t>HPTS</t>
  </si>
  <si>
    <t>Fall</t>
  </si>
  <si>
    <t>LIB</t>
  </si>
  <si>
    <t>A</t>
  </si>
  <si>
    <t>B</t>
  </si>
  <si>
    <t>C</t>
  </si>
  <si>
    <t>D</t>
  </si>
  <si>
    <t>F</t>
  </si>
  <si>
    <t>I</t>
  </si>
  <si>
    <t>P</t>
  </si>
  <si>
    <t>W</t>
  </si>
  <si>
    <t>COMMENT</t>
  </si>
  <si>
    <t>Excellent</t>
  </si>
  <si>
    <t>Good</t>
  </si>
  <si>
    <t>Average</t>
  </si>
  <si>
    <t>Below Average</t>
  </si>
  <si>
    <t>Fail</t>
  </si>
  <si>
    <t>Incomplete</t>
  </si>
  <si>
    <t>Pass</t>
  </si>
  <si>
    <t>Withdrawed</t>
  </si>
  <si>
    <t>ACC</t>
  </si>
  <si>
    <t>HIS</t>
  </si>
  <si>
    <t>MAT</t>
  </si>
  <si>
    <t>Managerial Accouting</t>
  </si>
  <si>
    <t>Islamic Civ</t>
  </si>
  <si>
    <t>Calc 1</t>
  </si>
  <si>
    <t>B+</t>
  </si>
  <si>
    <t>Spring</t>
  </si>
  <si>
    <t>Engaging Diff</t>
  </si>
  <si>
    <t>Engaging Comm</t>
  </si>
  <si>
    <t>ENG</t>
  </si>
  <si>
    <t>Discrete Math</t>
  </si>
  <si>
    <t>Calc 2</t>
  </si>
  <si>
    <t>College Writing</t>
  </si>
  <si>
    <t>Financial Accounting</t>
  </si>
  <si>
    <t>May Term</t>
  </si>
  <si>
    <t>Math Games</t>
  </si>
  <si>
    <t>COM</t>
  </si>
  <si>
    <t>BUS</t>
  </si>
  <si>
    <t>Int Accouting 1</t>
  </si>
  <si>
    <t>Cost Accounting</t>
  </si>
  <si>
    <t>Managerial Finance</t>
  </si>
  <si>
    <t>Modern Theatre</t>
  </si>
  <si>
    <t>RST</t>
  </si>
  <si>
    <t>ECO</t>
  </si>
  <si>
    <t>Int Accouting 2</t>
  </si>
  <si>
    <t>Oral Comm</t>
  </si>
  <si>
    <t>Prob and Stats</t>
  </si>
  <si>
    <t>Jesus &amp; Gospels</t>
  </si>
  <si>
    <t>Macroeconomics</t>
  </si>
  <si>
    <t>A-</t>
  </si>
  <si>
    <t>C+</t>
  </si>
  <si>
    <t>B-</t>
  </si>
  <si>
    <t>C-</t>
  </si>
  <si>
    <t>D+</t>
  </si>
  <si>
    <t>D-</t>
  </si>
  <si>
    <t>Very Good</t>
  </si>
  <si>
    <t>Above Average</t>
  </si>
  <si>
    <t>Seq</t>
  </si>
  <si>
    <t>ORDER</t>
  </si>
  <si>
    <t>TR</t>
  </si>
  <si>
    <t>AP</t>
  </si>
  <si>
    <t>Transfer</t>
  </si>
  <si>
    <t>Adv Plac</t>
  </si>
  <si>
    <t>Grand Total</t>
  </si>
  <si>
    <t>Select Total</t>
  </si>
  <si>
    <t>CIT</t>
  </si>
  <si>
    <t>Income Tax Accouting 1</t>
  </si>
  <si>
    <t>Prin of IT</t>
  </si>
  <si>
    <t>Investments</t>
  </si>
  <si>
    <t>Linear Algebra</t>
  </si>
  <si>
    <t>Catholic Heritage</t>
  </si>
  <si>
    <t>Auditing</t>
  </si>
  <si>
    <t>Income Tax Accouting 2</t>
  </si>
  <si>
    <t>Foundations of Ministry</t>
  </si>
  <si>
    <t>Jesus &amp; Ghandi</t>
  </si>
  <si>
    <t>Data Analysis</t>
  </si>
  <si>
    <t>Business Law 1</t>
  </si>
  <si>
    <t>Foundations of Ethics</t>
  </si>
  <si>
    <t>BAN</t>
  </si>
  <si>
    <t>Essentials of Analytics</t>
  </si>
  <si>
    <t>Transnationalism</t>
  </si>
  <si>
    <t>Morals and Money</t>
  </si>
  <si>
    <t>Jterm</t>
  </si>
  <si>
    <t>BIO</t>
  </si>
  <si>
    <t>Plants and Human Health</t>
  </si>
  <si>
    <t>Business Seminar</t>
  </si>
  <si>
    <t xml:space="preserve">Roman Catholic Sacred Spaces </t>
  </si>
  <si>
    <t>World Religions</t>
  </si>
  <si>
    <t>Intro to Peace and Justice</t>
  </si>
  <si>
    <t>I have</t>
  </si>
  <si>
    <t>credits</t>
  </si>
  <si>
    <t>GPA</t>
  </si>
  <si>
    <t>Honor Pts</t>
  </si>
  <si>
    <t>If I take</t>
  </si>
  <si>
    <t>I will have</t>
  </si>
  <si>
    <t xml:space="preserve">credits </t>
  </si>
  <si>
    <t>I want</t>
  </si>
  <si>
    <t>I need to 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</si>
</sst>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000_);_(* \(#,##0.0000\);_(* &quot;-&quot;??_);_(@_)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 indent="1"/>
    </xf>
    <xf numFmtId="166" fontId="0" fillId="0" borderId="0" xfId="0" applyNumberFormat="1"/>
    <xf numFmtId="0" fontId="0" fillId="2" borderId="0" xfId="0" applyFill="1"/>
    <xf numFmtId="166" fontId="0" fillId="2" borderId="0" xfId="0" applyNumberFormat="1" applyFill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39697-1739-45D1-AE00-77E8D3E18B57}">
  <dimension ref="A1:L46"/>
  <sheetViews>
    <sheetView workbookViewId="0">
      <pane ySplit="7" topLeftCell="A8" activePane="bottomLeft" state="frozen"/>
      <selection pane="bottomLeft" activeCell="N13" sqref="N13"/>
    </sheetView>
  </sheetViews>
  <sheetFormatPr defaultRowHeight="14.5" x14ac:dyDescent="0.35"/>
  <cols>
    <col min="1" max="1" width="3.81640625" bestFit="1" customWidth="1"/>
    <col min="2" max="2" width="9.26953125" bestFit="1" customWidth="1"/>
    <col min="6" max="6" width="26.7265625" bestFit="1" customWidth="1"/>
    <col min="7" max="7" width="4.54296875" customWidth="1"/>
    <col min="8" max="8" width="5" customWidth="1"/>
  </cols>
  <sheetData>
    <row r="1" spans="1:12" x14ac:dyDescent="0.35">
      <c r="A1">
        <f>COUNT(A7:A63)</f>
        <v>39</v>
      </c>
      <c r="F1" t="s">
        <v>74</v>
      </c>
      <c r="I1" s="5">
        <f>L1/J1</f>
        <v>3.5183333333333331</v>
      </c>
      <c r="J1">
        <f>SUM(J7:J62)</f>
        <v>120</v>
      </c>
      <c r="K1">
        <f t="shared" ref="K1:L1" si="0">SUM(K7:K62)</f>
        <v>120</v>
      </c>
      <c r="L1">
        <f t="shared" si="0"/>
        <v>422.2</v>
      </c>
    </row>
    <row r="2" spans="1:12" x14ac:dyDescent="0.35">
      <c r="A2">
        <f>DCOUNT($A$7:$L$63,A7,$A$4:$L$5)</f>
        <v>39</v>
      </c>
      <c r="F2" t="s">
        <v>75</v>
      </c>
      <c r="I2" s="5">
        <f>L2/J2</f>
        <v>3.5183333333333331</v>
      </c>
      <c r="J2">
        <f>DSUM($A$7:$L$62,J7,$A$4:$L$5)</f>
        <v>120</v>
      </c>
      <c r="K2">
        <f t="shared" ref="K2:L2" si="1">DSUM($A$7:$L$62,K7,$A$4:$L$5)</f>
        <v>120</v>
      </c>
      <c r="L2">
        <f t="shared" si="1"/>
        <v>422.2</v>
      </c>
    </row>
    <row r="4" spans="1:12" x14ac:dyDescent="0.35">
      <c r="A4" s="1" t="s">
        <v>68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</row>
    <row r="7" spans="1:12" x14ac:dyDescent="0.35">
      <c r="A7" s="1" t="s">
        <v>68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</row>
    <row r="8" spans="1:12" x14ac:dyDescent="0.35">
      <c r="A8">
        <v>1</v>
      </c>
      <c r="B8" t="s">
        <v>11</v>
      </c>
      <c r="C8">
        <v>2020</v>
      </c>
      <c r="D8" t="s">
        <v>12</v>
      </c>
      <c r="E8">
        <v>101</v>
      </c>
      <c r="F8" t="s">
        <v>38</v>
      </c>
      <c r="G8">
        <v>3</v>
      </c>
      <c r="H8" t="s">
        <v>13</v>
      </c>
      <c r="I8">
        <f t="shared" ref="I8:I46" si="2">IF(ISBLANK($H8),0,VLOOKUP($H8,GrdTbl,2,FALSE))</f>
        <v>4</v>
      </c>
      <c r="J8">
        <f t="shared" ref="J8:J46" si="3">IF(ISBLANK($H8),0,VLOOKUP($H8,GrdTbl,3,FALSE)*$G8)</f>
        <v>3</v>
      </c>
      <c r="K8">
        <f t="shared" ref="K8:K46" si="4">IF(ISBLANK($H8),0,VLOOKUP($H8,GrdTbl,4,FALSE)*$G8)</f>
        <v>3</v>
      </c>
      <c r="L8">
        <f>K8*I8</f>
        <v>12</v>
      </c>
    </row>
    <row r="9" spans="1:12" x14ac:dyDescent="0.35">
      <c r="A9">
        <v>2</v>
      </c>
      <c r="B9" t="s">
        <v>11</v>
      </c>
      <c r="C9">
        <v>2020</v>
      </c>
      <c r="D9" t="s">
        <v>30</v>
      </c>
      <c r="E9">
        <v>227</v>
      </c>
      <c r="F9" t="s">
        <v>33</v>
      </c>
      <c r="G9">
        <v>3</v>
      </c>
      <c r="H9" t="s">
        <v>36</v>
      </c>
      <c r="I9">
        <f t="shared" si="2"/>
        <v>3.3</v>
      </c>
      <c r="J9">
        <f t="shared" si="3"/>
        <v>3</v>
      </c>
      <c r="K9">
        <f t="shared" si="4"/>
        <v>3</v>
      </c>
      <c r="L9">
        <f t="shared" ref="L9:L46" si="5">K9*I9</f>
        <v>9.8999999999999986</v>
      </c>
    </row>
    <row r="10" spans="1:12" x14ac:dyDescent="0.35">
      <c r="A10">
        <v>3</v>
      </c>
      <c r="B10" t="s">
        <v>11</v>
      </c>
      <c r="C10">
        <v>2020</v>
      </c>
      <c r="D10" t="s">
        <v>31</v>
      </c>
      <c r="E10">
        <v>101</v>
      </c>
      <c r="F10" t="s">
        <v>34</v>
      </c>
      <c r="G10">
        <v>3</v>
      </c>
      <c r="H10" t="s">
        <v>13</v>
      </c>
      <c r="I10">
        <f t="shared" si="2"/>
        <v>4</v>
      </c>
      <c r="J10">
        <f t="shared" si="3"/>
        <v>3</v>
      </c>
      <c r="K10">
        <f t="shared" si="4"/>
        <v>3</v>
      </c>
      <c r="L10">
        <f t="shared" si="5"/>
        <v>12</v>
      </c>
    </row>
    <row r="11" spans="1:12" x14ac:dyDescent="0.35">
      <c r="A11">
        <v>4</v>
      </c>
      <c r="B11" t="s">
        <v>11</v>
      </c>
      <c r="C11">
        <v>2020</v>
      </c>
      <c r="D11" t="s">
        <v>32</v>
      </c>
      <c r="E11">
        <v>150</v>
      </c>
      <c r="F11" t="s">
        <v>35</v>
      </c>
      <c r="G11">
        <v>4</v>
      </c>
      <c r="H11" t="s">
        <v>13</v>
      </c>
      <c r="I11">
        <f t="shared" si="2"/>
        <v>4</v>
      </c>
      <c r="J11">
        <f t="shared" si="3"/>
        <v>4</v>
      </c>
      <c r="K11">
        <f t="shared" si="4"/>
        <v>4</v>
      </c>
      <c r="L11">
        <f t="shared" si="5"/>
        <v>16</v>
      </c>
    </row>
    <row r="12" spans="1:12" x14ac:dyDescent="0.35">
      <c r="A12">
        <v>5</v>
      </c>
      <c r="B12" t="s">
        <v>37</v>
      </c>
      <c r="C12">
        <v>2021</v>
      </c>
      <c r="D12" t="s">
        <v>32</v>
      </c>
      <c r="E12">
        <v>230</v>
      </c>
      <c r="F12" t="s">
        <v>41</v>
      </c>
      <c r="G12">
        <v>4</v>
      </c>
      <c r="H12" t="s">
        <v>14</v>
      </c>
      <c r="I12">
        <f t="shared" si="2"/>
        <v>3</v>
      </c>
      <c r="J12">
        <f t="shared" si="3"/>
        <v>4</v>
      </c>
      <c r="K12">
        <f t="shared" si="4"/>
        <v>4</v>
      </c>
      <c r="L12">
        <f t="shared" si="5"/>
        <v>12</v>
      </c>
    </row>
    <row r="13" spans="1:12" x14ac:dyDescent="0.35">
      <c r="A13">
        <v>6</v>
      </c>
      <c r="B13" t="s">
        <v>37</v>
      </c>
      <c r="C13">
        <v>2021</v>
      </c>
      <c r="D13" t="s">
        <v>12</v>
      </c>
      <c r="E13">
        <v>102</v>
      </c>
      <c r="F13" t="s">
        <v>39</v>
      </c>
      <c r="G13">
        <v>3</v>
      </c>
      <c r="H13" t="s">
        <v>13</v>
      </c>
      <c r="I13">
        <f t="shared" si="2"/>
        <v>4</v>
      </c>
      <c r="J13">
        <f t="shared" si="3"/>
        <v>3</v>
      </c>
      <c r="K13">
        <f t="shared" si="4"/>
        <v>3</v>
      </c>
      <c r="L13">
        <f t="shared" si="5"/>
        <v>12</v>
      </c>
    </row>
    <row r="14" spans="1:12" x14ac:dyDescent="0.35">
      <c r="A14">
        <v>7</v>
      </c>
      <c r="B14" t="s">
        <v>37</v>
      </c>
      <c r="C14">
        <v>2021</v>
      </c>
      <c r="D14" t="s">
        <v>32</v>
      </c>
      <c r="E14">
        <v>160</v>
      </c>
      <c r="F14" t="s">
        <v>42</v>
      </c>
      <c r="G14">
        <v>4</v>
      </c>
      <c r="H14" t="s">
        <v>36</v>
      </c>
      <c r="I14">
        <f t="shared" si="2"/>
        <v>3.3</v>
      </c>
      <c r="J14">
        <f t="shared" si="3"/>
        <v>4</v>
      </c>
      <c r="K14">
        <f t="shared" si="4"/>
        <v>4</v>
      </c>
      <c r="L14">
        <f t="shared" si="5"/>
        <v>13.2</v>
      </c>
    </row>
    <row r="15" spans="1:12" x14ac:dyDescent="0.35">
      <c r="A15">
        <v>8</v>
      </c>
      <c r="B15" t="s">
        <v>37</v>
      </c>
      <c r="C15">
        <v>2021</v>
      </c>
      <c r="D15" t="s">
        <v>40</v>
      </c>
      <c r="E15">
        <v>105</v>
      </c>
      <c r="F15" t="s">
        <v>43</v>
      </c>
      <c r="G15">
        <v>3</v>
      </c>
      <c r="H15" t="s">
        <v>13</v>
      </c>
      <c r="I15">
        <f t="shared" si="2"/>
        <v>4</v>
      </c>
      <c r="J15">
        <f t="shared" si="3"/>
        <v>3</v>
      </c>
      <c r="K15">
        <f t="shared" si="4"/>
        <v>3</v>
      </c>
      <c r="L15">
        <f t="shared" si="5"/>
        <v>12</v>
      </c>
    </row>
    <row r="16" spans="1:12" x14ac:dyDescent="0.35">
      <c r="A16">
        <v>9</v>
      </c>
      <c r="B16" t="s">
        <v>37</v>
      </c>
      <c r="C16">
        <v>2021</v>
      </c>
      <c r="D16" t="s">
        <v>30</v>
      </c>
      <c r="E16">
        <v>228</v>
      </c>
      <c r="F16" t="s">
        <v>44</v>
      </c>
      <c r="G16">
        <v>3</v>
      </c>
      <c r="H16" t="s">
        <v>13</v>
      </c>
      <c r="I16">
        <f t="shared" si="2"/>
        <v>4</v>
      </c>
      <c r="J16">
        <f t="shared" si="3"/>
        <v>3</v>
      </c>
      <c r="K16">
        <f t="shared" si="4"/>
        <v>3</v>
      </c>
      <c r="L16">
        <f t="shared" si="5"/>
        <v>12</v>
      </c>
    </row>
    <row r="17" spans="1:12" x14ac:dyDescent="0.35">
      <c r="A17">
        <v>10</v>
      </c>
      <c r="B17" t="s">
        <v>45</v>
      </c>
      <c r="C17">
        <v>2021</v>
      </c>
      <c r="D17" t="s">
        <v>32</v>
      </c>
      <c r="E17">
        <v>105</v>
      </c>
      <c r="F17" t="s">
        <v>46</v>
      </c>
      <c r="G17">
        <v>3</v>
      </c>
      <c r="H17" t="s">
        <v>13</v>
      </c>
      <c r="I17">
        <f t="shared" si="2"/>
        <v>4</v>
      </c>
      <c r="J17">
        <f t="shared" si="3"/>
        <v>3</v>
      </c>
      <c r="K17">
        <f t="shared" si="4"/>
        <v>3</v>
      </c>
      <c r="L17">
        <f t="shared" si="5"/>
        <v>12</v>
      </c>
    </row>
    <row r="18" spans="1:12" x14ac:dyDescent="0.35">
      <c r="A18">
        <v>11</v>
      </c>
      <c r="B18" t="s">
        <v>11</v>
      </c>
      <c r="C18">
        <v>2021</v>
      </c>
      <c r="D18" t="s">
        <v>47</v>
      </c>
      <c r="E18">
        <v>251</v>
      </c>
      <c r="F18" t="s">
        <v>52</v>
      </c>
      <c r="G18">
        <v>3</v>
      </c>
      <c r="H18" t="s">
        <v>60</v>
      </c>
      <c r="I18">
        <f t="shared" si="2"/>
        <v>3.7</v>
      </c>
      <c r="J18">
        <f t="shared" si="3"/>
        <v>3</v>
      </c>
      <c r="K18">
        <f t="shared" si="4"/>
        <v>3</v>
      </c>
      <c r="L18">
        <f t="shared" si="5"/>
        <v>11.100000000000001</v>
      </c>
    </row>
    <row r="19" spans="1:12" x14ac:dyDescent="0.35">
      <c r="A19">
        <v>12</v>
      </c>
      <c r="B19" t="s">
        <v>11</v>
      </c>
      <c r="C19">
        <v>2021</v>
      </c>
      <c r="D19" t="s">
        <v>48</v>
      </c>
      <c r="E19">
        <v>350</v>
      </c>
      <c r="F19" t="s">
        <v>51</v>
      </c>
      <c r="G19">
        <v>3</v>
      </c>
      <c r="H19" t="s">
        <v>60</v>
      </c>
      <c r="I19">
        <f t="shared" si="2"/>
        <v>3.7</v>
      </c>
      <c r="J19">
        <f t="shared" si="3"/>
        <v>3</v>
      </c>
      <c r="K19">
        <f t="shared" si="4"/>
        <v>3</v>
      </c>
      <c r="L19">
        <f t="shared" si="5"/>
        <v>11.100000000000001</v>
      </c>
    </row>
    <row r="20" spans="1:12" x14ac:dyDescent="0.35">
      <c r="A20">
        <v>13</v>
      </c>
      <c r="B20" t="s">
        <v>11</v>
      </c>
      <c r="C20">
        <v>2021</v>
      </c>
      <c r="D20" t="s">
        <v>30</v>
      </c>
      <c r="E20">
        <v>343</v>
      </c>
      <c r="F20" t="s">
        <v>50</v>
      </c>
      <c r="G20">
        <v>3</v>
      </c>
      <c r="H20" t="s">
        <v>60</v>
      </c>
      <c r="I20">
        <f t="shared" si="2"/>
        <v>3.7</v>
      </c>
      <c r="J20">
        <f t="shared" si="3"/>
        <v>3</v>
      </c>
      <c r="K20">
        <f t="shared" si="4"/>
        <v>3</v>
      </c>
      <c r="L20">
        <f t="shared" si="5"/>
        <v>11.100000000000001</v>
      </c>
    </row>
    <row r="21" spans="1:12" x14ac:dyDescent="0.35">
      <c r="A21">
        <v>14</v>
      </c>
      <c r="B21" t="s">
        <v>11</v>
      </c>
      <c r="C21">
        <v>2021</v>
      </c>
      <c r="D21" t="s">
        <v>30</v>
      </c>
      <c r="E21">
        <v>331</v>
      </c>
      <c r="F21" t="s">
        <v>49</v>
      </c>
      <c r="G21">
        <v>3</v>
      </c>
      <c r="H21" t="s">
        <v>14</v>
      </c>
      <c r="I21">
        <f t="shared" si="2"/>
        <v>3</v>
      </c>
      <c r="J21">
        <f t="shared" si="3"/>
        <v>3</v>
      </c>
      <c r="K21">
        <f t="shared" si="4"/>
        <v>3</v>
      </c>
      <c r="L21">
        <f t="shared" si="5"/>
        <v>9</v>
      </c>
    </row>
    <row r="22" spans="1:12" x14ac:dyDescent="0.35">
      <c r="A22">
        <v>15</v>
      </c>
      <c r="B22" t="s">
        <v>37</v>
      </c>
      <c r="C22">
        <v>2022</v>
      </c>
      <c r="D22" t="s">
        <v>30</v>
      </c>
      <c r="E22">
        <v>332</v>
      </c>
      <c r="F22" t="s">
        <v>55</v>
      </c>
      <c r="G22">
        <v>3</v>
      </c>
      <c r="H22" t="s">
        <v>14</v>
      </c>
      <c r="I22">
        <f t="shared" si="2"/>
        <v>3</v>
      </c>
      <c r="J22">
        <f t="shared" si="3"/>
        <v>3</v>
      </c>
      <c r="K22">
        <f t="shared" si="4"/>
        <v>3</v>
      </c>
      <c r="L22">
        <f t="shared" si="5"/>
        <v>9</v>
      </c>
    </row>
    <row r="23" spans="1:12" x14ac:dyDescent="0.35">
      <c r="A23">
        <v>16</v>
      </c>
      <c r="B23" t="s">
        <v>37</v>
      </c>
      <c r="C23">
        <v>2022</v>
      </c>
      <c r="D23" t="s">
        <v>47</v>
      </c>
      <c r="E23">
        <v>110</v>
      </c>
      <c r="F23" t="s">
        <v>56</v>
      </c>
      <c r="G23">
        <v>3</v>
      </c>
      <c r="H23" t="s">
        <v>60</v>
      </c>
      <c r="I23">
        <f t="shared" si="2"/>
        <v>3.7</v>
      </c>
      <c r="J23">
        <f t="shared" si="3"/>
        <v>3</v>
      </c>
      <c r="K23">
        <f t="shared" si="4"/>
        <v>3</v>
      </c>
      <c r="L23">
        <f t="shared" si="5"/>
        <v>11.100000000000001</v>
      </c>
    </row>
    <row r="24" spans="1:12" x14ac:dyDescent="0.35">
      <c r="A24">
        <v>17</v>
      </c>
      <c r="B24" t="s">
        <v>37</v>
      </c>
      <c r="C24">
        <v>2022</v>
      </c>
      <c r="D24" t="s">
        <v>32</v>
      </c>
      <c r="E24">
        <v>220</v>
      </c>
      <c r="F24" t="s">
        <v>57</v>
      </c>
      <c r="G24">
        <v>3</v>
      </c>
      <c r="H24" t="s">
        <v>61</v>
      </c>
      <c r="I24">
        <f t="shared" si="2"/>
        <v>2.2999999999999998</v>
      </c>
      <c r="J24">
        <f t="shared" si="3"/>
        <v>3</v>
      </c>
      <c r="K24">
        <f t="shared" si="4"/>
        <v>3</v>
      </c>
      <c r="L24">
        <f t="shared" si="5"/>
        <v>6.8999999999999995</v>
      </c>
    </row>
    <row r="25" spans="1:12" x14ac:dyDescent="0.35">
      <c r="A25">
        <v>18</v>
      </c>
      <c r="B25" t="s">
        <v>37</v>
      </c>
      <c r="C25">
        <v>2022</v>
      </c>
      <c r="D25" t="s">
        <v>53</v>
      </c>
      <c r="E25">
        <v>110</v>
      </c>
      <c r="F25" t="s">
        <v>58</v>
      </c>
      <c r="G25">
        <v>3</v>
      </c>
      <c r="H25" t="s">
        <v>60</v>
      </c>
      <c r="I25">
        <f t="shared" si="2"/>
        <v>3.7</v>
      </c>
      <c r="J25">
        <f t="shared" si="3"/>
        <v>3</v>
      </c>
      <c r="K25">
        <f t="shared" si="4"/>
        <v>3</v>
      </c>
      <c r="L25">
        <f t="shared" si="5"/>
        <v>11.100000000000001</v>
      </c>
    </row>
    <row r="26" spans="1:12" x14ac:dyDescent="0.35">
      <c r="A26">
        <v>19</v>
      </c>
      <c r="B26" t="s">
        <v>37</v>
      </c>
      <c r="C26">
        <v>2022</v>
      </c>
      <c r="D26" t="s">
        <v>54</v>
      </c>
      <c r="E26">
        <v>222</v>
      </c>
      <c r="F26" t="s">
        <v>59</v>
      </c>
      <c r="G26">
        <v>3</v>
      </c>
      <c r="H26" t="s">
        <v>13</v>
      </c>
      <c r="I26">
        <f t="shared" si="2"/>
        <v>4</v>
      </c>
      <c r="J26">
        <f t="shared" si="3"/>
        <v>3</v>
      </c>
      <c r="K26">
        <f t="shared" si="4"/>
        <v>3</v>
      </c>
      <c r="L26">
        <f t="shared" si="5"/>
        <v>12</v>
      </c>
    </row>
    <row r="27" spans="1:12" x14ac:dyDescent="0.35">
      <c r="A27">
        <v>19</v>
      </c>
      <c r="B27" t="s">
        <v>11</v>
      </c>
      <c r="C27">
        <v>2022</v>
      </c>
      <c r="D27" t="s">
        <v>30</v>
      </c>
      <c r="E27">
        <v>455</v>
      </c>
      <c r="F27" t="s">
        <v>77</v>
      </c>
      <c r="G27">
        <v>3</v>
      </c>
      <c r="H27" t="s">
        <v>36</v>
      </c>
      <c r="I27">
        <f t="shared" si="2"/>
        <v>3.3</v>
      </c>
      <c r="J27">
        <f t="shared" si="3"/>
        <v>3</v>
      </c>
      <c r="K27">
        <f t="shared" si="4"/>
        <v>3</v>
      </c>
      <c r="L27">
        <f t="shared" si="5"/>
        <v>9.8999999999999986</v>
      </c>
    </row>
    <row r="28" spans="1:12" x14ac:dyDescent="0.35">
      <c r="A28">
        <v>20.2</v>
      </c>
      <c r="B28" t="s">
        <v>11</v>
      </c>
      <c r="C28">
        <v>2022</v>
      </c>
      <c r="D28" t="s">
        <v>76</v>
      </c>
      <c r="E28">
        <v>110</v>
      </c>
      <c r="F28" t="s">
        <v>78</v>
      </c>
      <c r="G28">
        <v>3</v>
      </c>
      <c r="H28" t="s">
        <v>13</v>
      </c>
      <c r="I28">
        <f t="shared" si="2"/>
        <v>4</v>
      </c>
      <c r="J28">
        <f t="shared" si="3"/>
        <v>3</v>
      </c>
      <c r="K28">
        <f t="shared" si="4"/>
        <v>3</v>
      </c>
      <c r="L28">
        <f t="shared" si="5"/>
        <v>12</v>
      </c>
    </row>
    <row r="29" spans="1:12" x14ac:dyDescent="0.35">
      <c r="A29">
        <v>21</v>
      </c>
      <c r="B29" t="s">
        <v>11</v>
      </c>
      <c r="C29">
        <v>2022</v>
      </c>
      <c r="D29" t="s">
        <v>48</v>
      </c>
      <c r="E29">
        <v>352</v>
      </c>
      <c r="F29" t="s">
        <v>79</v>
      </c>
      <c r="G29">
        <v>3</v>
      </c>
      <c r="H29" t="s">
        <v>36</v>
      </c>
      <c r="I29">
        <f t="shared" si="2"/>
        <v>3.3</v>
      </c>
      <c r="J29">
        <f t="shared" si="3"/>
        <v>3</v>
      </c>
      <c r="K29">
        <f t="shared" si="4"/>
        <v>3</v>
      </c>
      <c r="L29">
        <f t="shared" si="5"/>
        <v>9.8999999999999986</v>
      </c>
    </row>
    <row r="30" spans="1:12" x14ac:dyDescent="0.35">
      <c r="A30">
        <v>21.8</v>
      </c>
      <c r="B30" t="s">
        <v>11</v>
      </c>
      <c r="C30">
        <v>2022</v>
      </c>
      <c r="D30" t="s">
        <v>32</v>
      </c>
      <c r="E30">
        <v>250</v>
      </c>
      <c r="F30" t="s">
        <v>80</v>
      </c>
      <c r="G30">
        <v>3</v>
      </c>
      <c r="H30" t="s">
        <v>14</v>
      </c>
      <c r="I30">
        <f t="shared" si="2"/>
        <v>3</v>
      </c>
      <c r="J30">
        <f t="shared" si="3"/>
        <v>3</v>
      </c>
      <c r="K30">
        <f t="shared" si="4"/>
        <v>3</v>
      </c>
      <c r="L30">
        <f t="shared" si="5"/>
        <v>9</v>
      </c>
    </row>
    <row r="31" spans="1:12" x14ac:dyDescent="0.35">
      <c r="A31">
        <v>22.6</v>
      </c>
      <c r="B31" t="s">
        <v>11</v>
      </c>
      <c r="C31">
        <v>2022</v>
      </c>
      <c r="D31" t="s">
        <v>53</v>
      </c>
      <c r="E31">
        <v>291</v>
      </c>
      <c r="F31" t="s">
        <v>81</v>
      </c>
      <c r="G31">
        <v>3</v>
      </c>
      <c r="H31" t="s">
        <v>14</v>
      </c>
      <c r="I31">
        <f t="shared" si="2"/>
        <v>3</v>
      </c>
      <c r="J31">
        <f t="shared" si="3"/>
        <v>3</v>
      </c>
      <c r="K31">
        <f t="shared" si="4"/>
        <v>3</v>
      </c>
      <c r="L31">
        <f t="shared" si="5"/>
        <v>9</v>
      </c>
    </row>
    <row r="32" spans="1:12" x14ac:dyDescent="0.35">
      <c r="A32">
        <v>23.4</v>
      </c>
      <c r="B32" t="s">
        <v>37</v>
      </c>
      <c r="C32">
        <v>2023</v>
      </c>
      <c r="D32" t="s">
        <v>30</v>
      </c>
      <c r="E32">
        <v>450</v>
      </c>
      <c r="F32" t="s">
        <v>82</v>
      </c>
      <c r="G32">
        <v>3</v>
      </c>
      <c r="H32" t="s">
        <v>36</v>
      </c>
      <c r="I32">
        <f t="shared" si="2"/>
        <v>3.3</v>
      </c>
      <c r="J32">
        <f t="shared" si="3"/>
        <v>3</v>
      </c>
      <c r="K32">
        <f t="shared" si="4"/>
        <v>3</v>
      </c>
      <c r="L32">
        <f t="shared" si="5"/>
        <v>9.8999999999999986</v>
      </c>
    </row>
    <row r="33" spans="1:12" x14ac:dyDescent="0.35">
      <c r="A33">
        <v>24.2</v>
      </c>
      <c r="B33" t="s">
        <v>37</v>
      </c>
      <c r="C33">
        <v>2023</v>
      </c>
      <c r="D33" t="s">
        <v>30</v>
      </c>
      <c r="E33">
        <v>456</v>
      </c>
      <c r="F33" t="s">
        <v>83</v>
      </c>
      <c r="G33">
        <v>3</v>
      </c>
      <c r="H33" t="s">
        <v>36</v>
      </c>
      <c r="I33">
        <f t="shared" si="2"/>
        <v>3.3</v>
      </c>
      <c r="J33">
        <f t="shared" si="3"/>
        <v>3</v>
      </c>
      <c r="K33">
        <f t="shared" si="4"/>
        <v>3</v>
      </c>
      <c r="L33">
        <f t="shared" si="5"/>
        <v>9.8999999999999986</v>
      </c>
    </row>
    <row r="34" spans="1:12" x14ac:dyDescent="0.35">
      <c r="A34">
        <v>25</v>
      </c>
      <c r="B34" t="s">
        <v>37</v>
      </c>
      <c r="C34">
        <v>2023</v>
      </c>
      <c r="D34" t="s">
        <v>53</v>
      </c>
      <c r="E34">
        <v>256</v>
      </c>
      <c r="F34" t="s">
        <v>84</v>
      </c>
      <c r="G34">
        <v>3</v>
      </c>
      <c r="H34" t="s">
        <v>36</v>
      </c>
      <c r="I34">
        <f t="shared" si="2"/>
        <v>3.3</v>
      </c>
      <c r="J34">
        <f t="shared" si="3"/>
        <v>3</v>
      </c>
      <c r="K34">
        <f t="shared" si="4"/>
        <v>3</v>
      </c>
      <c r="L34">
        <f t="shared" si="5"/>
        <v>9.8999999999999986</v>
      </c>
    </row>
    <row r="35" spans="1:12" x14ac:dyDescent="0.35">
      <c r="A35">
        <v>25.8</v>
      </c>
      <c r="B35" t="s">
        <v>37</v>
      </c>
      <c r="C35">
        <v>2023</v>
      </c>
      <c r="D35" t="s">
        <v>12</v>
      </c>
      <c r="E35">
        <v>235</v>
      </c>
      <c r="F35" t="s">
        <v>85</v>
      </c>
      <c r="G35">
        <v>3</v>
      </c>
      <c r="H35" t="s">
        <v>60</v>
      </c>
      <c r="I35">
        <f t="shared" si="2"/>
        <v>3.7</v>
      </c>
      <c r="J35">
        <f t="shared" si="3"/>
        <v>3</v>
      </c>
      <c r="K35">
        <f t="shared" si="4"/>
        <v>3</v>
      </c>
      <c r="L35">
        <f t="shared" si="5"/>
        <v>11.100000000000001</v>
      </c>
    </row>
    <row r="36" spans="1:12" x14ac:dyDescent="0.35">
      <c r="A36">
        <v>26.6</v>
      </c>
      <c r="B36" t="s">
        <v>37</v>
      </c>
      <c r="C36">
        <v>2023</v>
      </c>
      <c r="D36" t="s">
        <v>76</v>
      </c>
      <c r="E36">
        <v>221</v>
      </c>
      <c r="F36" t="s">
        <v>86</v>
      </c>
      <c r="G36">
        <v>3</v>
      </c>
      <c r="H36" t="s">
        <v>13</v>
      </c>
      <c r="I36">
        <f t="shared" si="2"/>
        <v>4</v>
      </c>
      <c r="J36">
        <f t="shared" si="3"/>
        <v>3</v>
      </c>
      <c r="K36">
        <f t="shared" si="4"/>
        <v>3</v>
      </c>
      <c r="L36">
        <f t="shared" si="5"/>
        <v>12</v>
      </c>
    </row>
    <row r="37" spans="1:12" x14ac:dyDescent="0.35">
      <c r="A37">
        <v>27.4</v>
      </c>
      <c r="B37" t="s">
        <v>11</v>
      </c>
      <c r="C37">
        <v>2023</v>
      </c>
      <c r="D37" t="s">
        <v>48</v>
      </c>
      <c r="E37">
        <v>317</v>
      </c>
      <c r="F37" t="s">
        <v>87</v>
      </c>
      <c r="G37">
        <v>3</v>
      </c>
      <c r="H37" t="s">
        <v>60</v>
      </c>
      <c r="I37">
        <f t="shared" si="2"/>
        <v>3.7</v>
      </c>
      <c r="J37">
        <f t="shared" si="3"/>
        <v>3</v>
      </c>
      <c r="K37">
        <f t="shared" si="4"/>
        <v>3</v>
      </c>
      <c r="L37">
        <f t="shared" si="5"/>
        <v>11.100000000000001</v>
      </c>
    </row>
    <row r="38" spans="1:12" x14ac:dyDescent="0.35">
      <c r="A38">
        <v>28.2</v>
      </c>
      <c r="B38" t="s">
        <v>11</v>
      </c>
      <c r="C38">
        <v>2023</v>
      </c>
      <c r="D38" t="s">
        <v>53</v>
      </c>
      <c r="E38">
        <v>370</v>
      </c>
      <c r="F38" t="s">
        <v>88</v>
      </c>
      <c r="G38">
        <v>3</v>
      </c>
      <c r="H38" t="s">
        <v>36</v>
      </c>
      <c r="I38">
        <f t="shared" si="2"/>
        <v>3.3</v>
      </c>
      <c r="J38">
        <f t="shared" si="3"/>
        <v>3</v>
      </c>
      <c r="K38">
        <f t="shared" si="4"/>
        <v>3</v>
      </c>
      <c r="L38">
        <f t="shared" si="5"/>
        <v>9.8999999999999986</v>
      </c>
    </row>
    <row r="39" spans="1:12" x14ac:dyDescent="0.35">
      <c r="A39">
        <v>29</v>
      </c>
      <c r="B39" t="s">
        <v>11</v>
      </c>
      <c r="C39">
        <v>2023</v>
      </c>
      <c r="D39" t="s">
        <v>89</v>
      </c>
      <c r="E39">
        <v>210</v>
      </c>
      <c r="F39" t="s">
        <v>90</v>
      </c>
      <c r="G39">
        <v>3</v>
      </c>
      <c r="H39" t="s">
        <v>13</v>
      </c>
      <c r="I39">
        <f t="shared" si="2"/>
        <v>4</v>
      </c>
      <c r="J39">
        <f t="shared" si="3"/>
        <v>3</v>
      </c>
      <c r="K39">
        <f t="shared" si="4"/>
        <v>3</v>
      </c>
      <c r="L39">
        <f t="shared" si="5"/>
        <v>12</v>
      </c>
    </row>
    <row r="40" spans="1:12" x14ac:dyDescent="0.35">
      <c r="A40">
        <v>29.8</v>
      </c>
      <c r="B40" t="s">
        <v>11</v>
      </c>
      <c r="C40">
        <v>2023</v>
      </c>
      <c r="D40" t="s">
        <v>12</v>
      </c>
      <c r="E40">
        <v>325</v>
      </c>
      <c r="F40" t="s">
        <v>91</v>
      </c>
      <c r="G40">
        <v>3</v>
      </c>
      <c r="H40" t="s">
        <v>13</v>
      </c>
      <c r="I40">
        <f t="shared" si="2"/>
        <v>4</v>
      </c>
      <c r="J40">
        <f t="shared" si="3"/>
        <v>3</v>
      </c>
      <c r="K40">
        <f t="shared" si="4"/>
        <v>3</v>
      </c>
      <c r="L40">
        <f t="shared" si="5"/>
        <v>12</v>
      </c>
    </row>
    <row r="41" spans="1:12" x14ac:dyDescent="0.35">
      <c r="A41">
        <v>30.6</v>
      </c>
      <c r="B41" t="s">
        <v>11</v>
      </c>
      <c r="C41">
        <v>2023</v>
      </c>
      <c r="D41" t="s">
        <v>48</v>
      </c>
      <c r="E41">
        <v>336</v>
      </c>
      <c r="F41" t="s">
        <v>92</v>
      </c>
      <c r="G41">
        <v>3</v>
      </c>
      <c r="H41" t="s">
        <v>60</v>
      </c>
      <c r="I41">
        <f t="shared" si="2"/>
        <v>3.7</v>
      </c>
      <c r="J41">
        <f t="shared" si="3"/>
        <v>3</v>
      </c>
      <c r="K41">
        <f t="shared" si="4"/>
        <v>3</v>
      </c>
      <c r="L41">
        <f t="shared" si="5"/>
        <v>11.100000000000001</v>
      </c>
    </row>
    <row r="42" spans="1:12" x14ac:dyDescent="0.35">
      <c r="A42">
        <v>31.4</v>
      </c>
      <c r="B42" t="s">
        <v>93</v>
      </c>
      <c r="C42">
        <v>2023</v>
      </c>
      <c r="D42" t="s">
        <v>94</v>
      </c>
      <c r="E42">
        <v>252</v>
      </c>
      <c r="F42" t="s">
        <v>95</v>
      </c>
      <c r="G42">
        <v>3</v>
      </c>
      <c r="H42" t="s">
        <v>14</v>
      </c>
      <c r="I42">
        <f t="shared" si="2"/>
        <v>3</v>
      </c>
      <c r="J42">
        <f t="shared" si="3"/>
        <v>3</v>
      </c>
      <c r="K42">
        <f t="shared" si="4"/>
        <v>3</v>
      </c>
      <c r="L42">
        <f t="shared" si="5"/>
        <v>9</v>
      </c>
    </row>
    <row r="43" spans="1:12" x14ac:dyDescent="0.35">
      <c r="A43">
        <v>32.200000000000003</v>
      </c>
      <c r="B43" t="s">
        <v>37</v>
      </c>
      <c r="C43">
        <v>2024</v>
      </c>
      <c r="D43" t="s">
        <v>48</v>
      </c>
      <c r="E43">
        <v>490</v>
      </c>
      <c r="F43" t="s">
        <v>96</v>
      </c>
      <c r="G43">
        <v>3</v>
      </c>
      <c r="H43" t="s">
        <v>14</v>
      </c>
      <c r="I43">
        <f t="shared" si="2"/>
        <v>3</v>
      </c>
      <c r="J43">
        <f t="shared" si="3"/>
        <v>3</v>
      </c>
      <c r="K43">
        <f t="shared" si="4"/>
        <v>3</v>
      </c>
      <c r="L43">
        <f t="shared" si="5"/>
        <v>9</v>
      </c>
    </row>
    <row r="44" spans="1:12" x14ac:dyDescent="0.35">
      <c r="A44">
        <v>33</v>
      </c>
      <c r="B44" t="s">
        <v>37</v>
      </c>
      <c r="C44">
        <v>2024</v>
      </c>
      <c r="D44" t="s">
        <v>53</v>
      </c>
      <c r="E44">
        <v>268</v>
      </c>
      <c r="F44" t="s">
        <v>97</v>
      </c>
      <c r="G44">
        <v>3</v>
      </c>
      <c r="H44" t="s">
        <v>14</v>
      </c>
      <c r="I44">
        <f t="shared" si="2"/>
        <v>3</v>
      </c>
      <c r="J44">
        <f t="shared" si="3"/>
        <v>3</v>
      </c>
      <c r="K44">
        <f t="shared" si="4"/>
        <v>3</v>
      </c>
      <c r="L44">
        <f t="shared" si="5"/>
        <v>9</v>
      </c>
    </row>
    <row r="45" spans="1:12" x14ac:dyDescent="0.35">
      <c r="A45">
        <v>33.799999999999997</v>
      </c>
      <c r="B45" t="s">
        <v>37</v>
      </c>
      <c r="C45">
        <v>2024</v>
      </c>
      <c r="D45" t="s">
        <v>53</v>
      </c>
      <c r="E45">
        <v>201</v>
      </c>
      <c r="F45" t="s">
        <v>98</v>
      </c>
      <c r="G45">
        <v>3</v>
      </c>
      <c r="H45" t="s">
        <v>36</v>
      </c>
      <c r="I45">
        <f t="shared" si="2"/>
        <v>3.3</v>
      </c>
      <c r="J45">
        <f t="shared" si="3"/>
        <v>3</v>
      </c>
      <c r="K45">
        <f t="shared" si="4"/>
        <v>3</v>
      </c>
      <c r="L45">
        <f t="shared" si="5"/>
        <v>9.8999999999999986</v>
      </c>
    </row>
    <row r="46" spans="1:12" x14ac:dyDescent="0.35">
      <c r="A46">
        <v>34.6</v>
      </c>
      <c r="B46" t="s">
        <v>37</v>
      </c>
      <c r="C46">
        <v>2024</v>
      </c>
      <c r="D46" t="s">
        <v>53</v>
      </c>
      <c r="E46">
        <v>171</v>
      </c>
      <c r="F46" t="s">
        <v>99</v>
      </c>
      <c r="G46">
        <v>3</v>
      </c>
      <c r="H46" t="s">
        <v>60</v>
      </c>
      <c r="I46">
        <f t="shared" si="2"/>
        <v>3.7</v>
      </c>
      <c r="J46">
        <f t="shared" si="3"/>
        <v>3</v>
      </c>
      <c r="K46">
        <f t="shared" si="4"/>
        <v>3</v>
      </c>
      <c r="L46">
        <f t="shared" si="5"/>
        <v>11.100000000000001</v>
      </c>
    </row>
  </sheetData>
  <pageMargins left="0.7" right="0.7" top="0.75" bottom="0.75" header="0.3" footer="0.3"/>
  <pageSetup orientation="portrait" r:id="rId1"/>
  <headerFooter>
    <oddHeader>&amp;LJon Broas&amp;CCIT 110 Fall 2022&amp;RDate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E911-BDEC-4748-BF16-79F1921B9A3E}">
  <dimension ref="A1:E14"/>
  <sheetViews>
    <sheetView tabSelected="1" workbookViewId="0">
      <selection activeCell="G16" sqref="G16"/>
    </sheetView>
  </sheetViews>
  <sheetFormatPr defaultRowHeight="14.5" x14ac:dyDescent="0.35"/>
  <cols>
    <col min="1" max="1" width="10.36328125" bestFit="1" customWidth="1"/>
    <col min="2" max="2" width="9.36328125" bestFit="1" customWidth="1"/>
    <col min="4" max="4" width="10.36328125" bestFit="1" customWidth="1"/>
  </cols>
  <sheetData>
    <row r="1" spans="1:5" x14ac:dyDescent="0.35">
      <c r="A1" t="s">
        <v>100</v>
      </c>
      <c r="D1" t="s">
        <v>107</v>
      </c>
    </row>
    <row r="2" spans="1:5" x14ac:dyDescent="0.35">
      <c r="A2" s="6" t="s">
        <v>101</v>
      </c>
      <c r="B2" s="8">
        <v>33</v>
      </c>
      <c r="D2" s="6" t="s">
        <v>101</v>
      </c>
      <c r="E2" s="8">
        <v>120</v>
      </c>
    </row>
    <row r="3" spans="1:5" x14ac:dyDescent="0.35">
      <c r="A3" s="6" t="s">
        <v>102</v>
      </c>
      <c r="B3" s="9">
        <v>2</v>
      </c>
      <c r="D3" s="6" t="s">
        <v>102</v>
      </c>
      <c r="E3" s="9">
        <v>3</v>
      </c>
    </row>
    <row r="4" spans="1:5" x14ac:dyDescent="0.35">
      <c r="A4" s="6" t="s">
        <v>103</v>
      </c>
      <c r="B4">
        <f>B2*B3</f>
        <v>66</v>
      </c>
      <c r="D4" s="6" t="s">
        <v>103</v>
      </c>
      <c r="E4">
        <f>E2*E3</f>
        <v>360</v>
      </c>
    </row>
    <row r="6" spans="1:5" x14ac:dyDescent="0.35">
      <c r="A6" s="6" t="s">
        <v>104</v>
      </c>
      <c r="D6" s="10" t="s">
        <v>108</v>
      </c>
    </row>
    <row r="7" spans="1:5" x14ac:dyDescent="0.35">
      <c r="A7" s="6" t="s">
        <v>101</v>
      </c>
      <c r="B7" s="8">
        <v>3</v>
      </c>
      <c r="D7" s="6" t="s">
        <v>106</v>
      </c>
      <c r="E7">
        <f>E2-B2</f>
        <v>87</v>
      </c>
    </row>
    <row r="8" spans="1:5" x14ac:dyDescent="0.35">
      <c r="A8" s="6" t="s">
        <v>102</v>
      </c>
      <c r="B8" s="9">
        <v>4</v>
      </c>
      <c r="D8" s="6" t="s">
        <v>102</v>
      </c>
      <c r="E8">
        <f>E9/E7</f>
        <v>3.3793103448275863</v>
      </c>
    </row>
    <row r="9" spans="1:5" x14ac:dyDescent="0.35">
      <c r="A9" s="6" t="s">
        <v>103</v>
      </c>
      <c r="B9">
        <f>B7*B8</f>
        <v>12</v>
      </c>
      <c r="D9" s="6" t="s">
        <v>103</v>
      </c>
      <c r="E9">
        <f>E4-B4</f>
        <v>294</v>
      </c>
    </row>
    <row r="11" spans="1:5" x14ac:dyDescent="0.35">
      <c r="A11" s="6" t="s">
        <v>105</v>
      </c>
    </row>
    <row r="12" spans="1:5" x14ac:dyDescent="0.35">
      <c r="A12" s="6" t="s">
        <v>106</v>
      </c>
      <c r="B12">
        <f>B2+B7</f>
        <v>36</v>
      </c>
    </row>
    <row r="13" spans="1:5" x14ac:dyDescent="0.35">
      <c r="A13" s="6" t="s">
        <v>102</v>
      </c>
      <c r="B13" s="7">
        <f>B14/B12</f>
        <v>2.1666666666666665</v>
      </c>
    </row>
    <row r="14" spans="1:5" x14ac:dyDescent="0.35">
      <c r="A14" s="6" t="s">
        <v>103</v>
      </c>
      <c r="B14">
        <f>B4+B9</f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7F368-1D25-4702-A0BB-9CF847D401BF}">
  <dimension ref="A1:G19"/>
  <sheetViews>
    <sheetView workbookViewId="0">
      <pane ySplit="1" topLeftCell="A2" activePane="bottomLeft" state="frozen"/>
      <selection pane="bottomLeft" activeCell="I18" sqref="I18"/>
    </sheetView>
  </sheetViews>
  <sheetFormatPr defaultRowHeight="14.5" x14ac:dyDescent="0.35"/>
  <cols>
    <col min="1" max="1" width="5" customWidth="1"/>
    <col min="5" max="5" width="13.1796875" bestFit="1" customWidth="1"/>
  </cols>
  <sheetData>
    <row r="1" spans="1:7" x14ac:dyDescent="0.35">
      <c r="A1" s="1" t="s">
        <v>6</v>
      </c>
      <c r="B1" s="2" t="s">
        <v>7</v>
      </c>
      <c r="C1" s="1" t="s">
        <v>8</v>
      </c>
      <c r="D1" s="1" t="s">
        <v>9</v>
      </c>
      <c r="E1" s="1" t="s">
        <v>21</v>
      </c>
      <c r="F1" s="1" t="s">
        <v>69</v>
      </c>
      <c r="G1" s="1"/>
    </row>
    <row r="2" spans="1:7" x14ac:dyDescent="0.35">
      <c r="A2" t="s">
        <v>13</v>
      </c>
      <c r="B2" s="3">
        <v>4</v>
      </c>
      <c r="C2">
        <v>1</v>
      </c>
      <c r="D2">
        <v>1</v>
      </c>
      <c r="E2" t="s">
        <v>22</v>
      </c>
      <c r="F2">
        <v>1</v>
      </c>
    </row>
    <row r="3" spans="1:7" x14ac:dyDescent="0.35">
      <c r="A3" t="s">
        <v>60</v>
      </c>
      <c r="B3" s="3">
        <v>3.7</v>
      </c>
      <c r="C3">
        <v>1</v>
      </c>
      <c r="D3">
        <v>1</v>
      </c>
      <c r="E3" t="s">
        <v>66</v>
      </c>
      <c r="F3">
        <v>2</v>
      </c>
    </row>
    <row r="4" spans="1:7" x14ac:dyDescent="0.35">
      <c r="A4" t="s">
        <v>36</v>
      </c>
      <c r="B4" s="3">
        <v>3.3</v>
      </c>
      <c r="C4">
        <v>1</v>
      </c>
      <c r="D4">
        <v>1</v>
      </c>
      <c r="E4" t="s">
        <v>66</v>
      </c>
      <c r="F4">
        <v>3</v>
      </c>
    </row>
    <row r="5" spans="1:7" x14ac:dyDescent="0.35">
      <c r="A5" t="s">
        <v>14</v>
      </c>
      <c r="B5" s="3">
        <v>3</v>
      </c>
      <c r="C5">
        <v>1</v>
      </c>
      <c r="D5">
        <v>1</v>
      </c>
      <c r="E5" t="s">
        <v>23</v>
      </c>
      <c r="F5">
        <v>4</v>
      </c>
    </row>
    <row r="6" spans="1:7" x14ac:dyDescent="0.35">
      <c r="A6" t="s">
        <v>62</v>
      </c>
      <c r="B6" s="3">
        <v>2.7</v>
      </c>
      <c r="C6">
        <v>1</v>
      </c>
      <c r="D6">
        <v>1</v>
      </c>
      <c r="E6" t="s">
        <v>67</v>
      </c>
      <c r="F6">
        <v>5</v>
      </c>
    </row>
    <row r="7" spans="1:7" x14ac:dyDescent="0.35">
      <c r="A7" t="s">
        <v>61</v>
      </c>
      <c r="B7" s="3">
        <v>2.2999999999999998</v>
      </c>
      <c r="C7">
        <v>1</v>
      </c>
      <c r="D7">
        <v>1</v>
      </c>
      <c r="E7" t="s">
        <v>67</v>
      </c>
      <c r="F7">
        <v>6</v>
      </c>
    </row>
    <row r="8" spans="1:7" x14ac:dyDescent="0.35">
      <c r="A8" t="s">
        <v>15</v>
      </c>
      <c r="B8" s="3">
        <v>2</v>
      </c>
      <c r="C8">
        <v>1</v>
      </c>
      <c r="D8">
        <v>1</v>
      </c>
      <c r="E8" t="s">
        <v>24</v>
      </c>
      <c r="F8">
        <v>7</v>
      </c>
    </row>
    <row r="9" spans="1:7" x14ac:dyDescent="0.35">
      <c r="A9" t="s">
        <v>63</v>
      </c>
      <c r="B9" s="3">
        <v>1.7</v>
      </c>
      <c r="C9">
        <v>1</v>
      </c>
      <c r="D9">
        <v>1</v>
      </c>
      <c r="E9" t="s">
        <v>25</v>
      </c>
      <c r="F9">
        <v>8</v>
      </c>
    </row>
    <row r="10" spans="1:7" x14ac:dyDescent="0.35">
      <c r="A10" t="s">
        <v>64</v>
      </c>
      <c r="B10" s="3">
        <v>1.3</v>
      </c>
      <c r="C10">
        <v>1</v>
      </c>
      <c r="D10">
        <v>1</v>
      </c>
      <c r="E10" t="s">
        <v>25</v>
      </c>
      <c r="F10">
        <v>9</v>
      </c>
    </row>
    <row r="11" spans="1:7" x14ac:dyDescent="0.35">
      <c r="A11" t="s">
        <v>16</v>
      </c>
      <c r="B11" s="3">
        <v>1</v>
      </c>
      <c r="C11">
        <v>1</v>
      </c>
      <c r="D11">
        <v>1</v>
      </c>
      <c r="E11" t="s">
        <v>25</v>
      </c>
      <c r="F11">
        <v>10</v>
      </c>
    </row>
    <row r="12" spans="1:7" x14ac:dyDescent="0.35">
      <c r="A12" t="s">
        <v>65</v>
      </c>
      <c r="B12" s="3">
        <v>0.7</v>
      </c>
      <c r="C12">
        <v>1</v>
      </c>
      <c r="D12">
        <v>1</v>
      </c>
      <c r="E12" t="s">
        <v>25</v>
      </c>
      <c r="F12">
        <v>11</v>
      </c>
    </row>
    <row r="13" spans="1:7" x14ac:dyDescent="0.35">
      <c r="A13" t="s">
        <v>17</v>
      </c>
      <c r="B13" s="4">
        <v>0</v>
      </c>
      <c r="C13">
        <v>1</v>
      </c>
      <c r="D13">
        <v>0</v>
      </c>
      <c r="E13" t="s">
        <v>26</v>
      </c>
      <c r="F13">
        <v>12</v>
      </c>
    </row>
    <row r="14" spans="1:7" x14ac:dyDescent="0.35">
      <c r="A14" t="s">
        <v>18</v>
      </c>
      <c r="B14" s="4">
        <v>0</v>
      </c>
      <c r="C14">
        <v>0</v>
      </c>
      <c r="D14">
        <v>0</v>
      </c>
      <c r="E14" t="s">
        <v>27</v>
      </c>
      <c r="F14">
        <v>13</v>
      </c>
    </row>
    <row r="15" spans="1:7" x14ac:dyDescent="0.35">
      <c r="A15" t="s">
        <v>19</v>
      </c>
      <c r="B15" s="4">
        <v>0</v>
      </c>
      <c r="C15">
        <v>0</v>
      </c>
      <c r="D15">
        <v>1</v>
      </c>
      <c r="E15" t="s">
        <v>28</v>
      </c>
      <c r="F15">
        <v>14</v>
      </c>
    </row>
    <row r="16" spans="1:7" x14ac:dyDescent="0.35">
      <c r="A16" t="s">
        <v>20</v>
      </c>
      <c r="B16" s="4">
        <v>0</v>
      </c>
      <c r="C16">
        <v>0</v>
      </c>
      <c r="D16">
        <v>0</v>
      </c>
      <c r="E16" t="s">
        <v>29</v>
      </c>
      <c r="F16">
        <v>15</v>
      </c>
    </row>
    <row r="17" spans="1:6" x14ac:dyDescent="0.35">
      <c r="A17" t="s">
        <v>70</v>
      </c>
      <c r="B17" s="4">
        <v>0</v>
      </c>
      <c r="C17">
        <v>0</v>
      </c>
      <c r="D17">
        <v>1</v>
      </c>
      <c r="E17" t="s">
        <v>72</v>
      </c>
      <c r="F17">
        <v>16</v>
      </c>
    </row>
    <row r="18" spans="1:6" x14ac:dyDescent="0.35">
      <c r="A18" t="s">
        <v>71</v>
      </c>
      <c r="B18" s="4">
        <v>0</v>
      </c>
      <c r="C18">
        <v>0</v>
      </c>
      <c r="D18">
        <v>1</v>
      </c>
      <c r="E18" t="s">
        <v>73</v>
      </c>
      <c r="F18">
        <v>17</v>
      </c>
    </row>
    <row r="19" spans="1:6" x14ac:dyDescent="0.35">
      <c r="B19" s="4"/>
    </row>
  </sheetData>
  <pageMargins left="0.7" right="0.7" top="0.75" bottom="0.75" header="0.3" footer="0.3"/>
  <pageSetup orientation="portrait" r:id="rId1"/>
  <headerFooter>
    <oddHeader>&amp;LJon Broas&amp;CCIT 110 Fall 2022&amp;RDate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My GPA</vt:lpstr>
      <vt:lpstr>GPA Calc</vt:lpstr>
      <vt:lpstr>Grade Table</vt:lpstr>
      <vt:lpstr>GrdTable</vt:lpstr>
      <vt:lpstr>GrdTbl</vt:lpstr>
      <vt:lpstr>'Grade Table'!Print_Titles</vt:lpstr>
      <vt:lpstr>'My GPA'!Print_Titles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H. Broas</dc:creator>
  <cp:lastModifiedBy>Jonathan H. Broas</cp:lastModifiedBy>
  <dcterms:created xsi:type="dcterms:W3CDTF">2022-10-06T13:30:41Z</dcterms:created>
  <dcterms:modified xsi:type="dcterms:W3CDTF">2022-10-26T02:22:16Z</dcterms:modified>
</cp:coreProperties>
</file>