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yWeb\Courses\CIT110PrinofCIT\"/>
    </mc:Choice>
  </mc:AlternateContent>
  <bookViews>
    <workbookView xWindow="0" yWindow="0" windowWidth="19200" windowHeight="7050" activeTab="3"/>
  </bookViews>
  <sheets>
    <sheet name="My GPA" sheetId="1" r:id="rId1"/>
    <sheet name="Grade Scale" sheetId="2" r:id="rId2"/>
    <sheet name="GPA Estimator" sheetId="3" r:id="rId3"/>
    <sheet name="Abby's GPA" sheetId="4" r:id="rId4"/>
  </sheets>
  <definedNames>
    <definedName name="GradeTable">'Grade Scale'!$A$2:$D$18</definedName>
    <definedName name="_xlnm.Print_Titles" localSheetId="3">'Abby''s GPA'!$1:$1</definedName>
    <definedName name="_xlnm.Print_Titles" localSheetId="0">'My GPA'!$1:$1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4" l="1"/>
  <c r="M14" i="4" s="1"/>
  <c r="K14" i="4"/>
  <c r="L14" i="4"/>
  <c r="H18" i="4"/>
  <c r="H16" i="4"/>
  <c r="A16" i="4"/>
  <c r="L13" i="4"/>
  <c r="K13" i="4"/>
  <c r="J13" i="4"/>
  <c r="L12" i="4"/>
  <c r="K12" i="4"/>
  <c r="J12" i="4"/>
  <c r="L11" i="4"/>
  <c r="K11" i="4"/>
  <c r="J11" i="4"/>
  <c r="L10" i="4"/>
  <c r="K10" i="4"/>
  <c r="J10" i="4"/>
  <c r="L9" i="4"/>
  <c r="K9" i="4"/>
  <c r="J9" i="4"/>
  <c r="L8" i="4"/>
  <c r="K8" i="4"/>
  <c r="J8" i="4"/>
  <c r="L7" i="4"/>
  <c r="K7" i="4"/>
  <c r="J7" i="4"/>
  <c r="L6" i="4"/>
  <c r="K6" i="4"/>
  <c r="J6" i="4"/>
  <c r="L5" i="4"/>
  <c r="K5" i="4"/>
  <c r="J5" i="4"/>
  <c r="L4" i="4"/>
  <c r="K4" i="4"/>
  <c r="J4" i="4"/>
  <c r="L3" i="4"/>
  <c r="K3" i="4"/>
  <c r="J3" i="4"/>
  <c r="L2" i="4"/>
  <c r="K2" i="4"/>
  <c r="J2" i="4"/>
  <c r="H20" i="1"/>
  <c r="A18" i="1"/>
  <c r="H18" i="1"/>
  <c r="L2" i="1"/>
  <c r="L6" i="1"/>
  <c r="L7" i="1"/>
  <c r="L8" i="1"/>
  <c r="L3" i="1"/>
  <c r="M3" i="1" s="1"/>
  <c r="L12" i="1"/>
  <c r="L9" i="1"/>
  <c r="L4" i="1"/>
  <c r="L5" i="1"/>
  <c r="L13" i="1"/>
  <c r="L14" i="1"/>
  <c r="L15" i="1"/>
  <c r="L10" i="1"/>
  <c r="M10" i="1" s="1"/>
  <c r="L16" i="1"/>
  <c r="L11" i="1"/>
  <c r="K2" i="1"/>
  <c r="K6" i="1"/>
  <c r="K20" i="1" s="1"/>
  <c r="K7" i="1"/>
  <c r="K8" i="1"/>
  <c r="K3" i="1"/>
  <c r="K12" i="1"/>
  <c r="K9" i="1"/>
  <c r="K4" i="1"/>
  <c r="K5" i="1"/>
  <c r="K13" i="1"/>
  <c r="K14" i="1"/>
  <c r="K15" i="1"/>
  <c r="K10" i="1"/>
  <c r="K16" i="1"/>
  <c r="K11" i="1"/>
  <c r="J2" i="1"/>
  <c r="J6" i="1"/>
  <c r="J7" i="1"/>
  <c r="M7" i="1" s="1"/>
  <c r="J8" i="1"/>
  <c r="M8" i="1" s="1"/>
  <c r="J3" i="1"/>
  <c r="J12" i="1"/>
  <c r="J9" i="1"/>
  <c r="M9" i="1" s="1"/>
  <c r="J4" i="1"/>
  <c r="M4" i="1" s="1"/>
  <c r="J5" i="1"/>
  <c r="M5" i="1" s="1"/>
  <c r="J13" i="1"/>
  <c r="J14" i="1"/>
  <c r="M14" i="1" s="1"/>
  <c r="J15" i="1"/>
  <c r="M15" i="1" s="1"/>
  <c r="J10" i="1"/>
  <c r="J16" i="1"/>
  <c r="J11" i="1"/>
  <c r="M11" i="1" s="1"/>
  <c r="H2" i="2"/>
  <c r="H3" i="2"/>
  <c r="H4" i="2"/>
  <c r="H5" i="2"/>
  <c r="H6" i="2"/>
  <c r="H7" i="2"/>
  <c r="H8" i="2"/>
  <c r="H9" i="2"/>
  <c r="K3" i="2"/>
  <c r="K4" i="2"/>
  <c r="K5" i="2"/>
  <c r="K6" i="2"/>
  <c r="K7" i="2"/>
  <c r="K8" i="2"/>
  <c r="K9" i="2"/>
  <c r="K2" i="2"/>
  <c r="I3" i="2"/>
  <c r="I4" i="2"/>
  <c r="I5" i="2"/>
  <c r="I6" i="2"/>
  <c r="I7" i="2"/>
  <c r="I8" i="2"/>
  <c r="I9" i="2"/>
  <c r="I2" i="2"/>
  <c r="G3" i="2"/>
  <c r="G4" i="2"/>
  <c r="G5" i="2"/>
  <c r="G6" i="2"/>
  <c r="G7" i="2"/>
  <c r="G8" i="2"/>
  <c r="G9" i="2"/>
  <c r="G2" i="2"/>
  <c r="D13" i="3"/>
  <c r="B13" i="3"/>
  <c r="D11" i="3"/>
  <c r="D10" i="3"/>
  <c r="B5" i="3"/>
  <c r="D3" i="3"/>
  <c r="D2" i="3"/>
  <c r="M13" i="4" l="1"/>
  <c r="M2" i="4"/>
  <c r="M6" i="4"/>
  <c r="M10" i="4"/>
  <c r="M8" i="4"/>
  <c r="M3" i="4"/>
  <c r="M7" i="4"/>
  <c r="M11" i="4"/>
  <c r="M12" i="4"/>
  <c r="M9" i="4"/>
  <c r="M5" i="4"/>
  <c r="M4" i="4"/>
  <c r="M18" i="4" s="1"/>
  <c r="K16" i="4"/>
  <c r="L16" i="4"/>
  <c r="C17" i="4" s="1"/>
  <c r="L18" i="1"/>
  <c r="C19" i="1" s="1"/>
  <c r="M2" i="1"/>
  <c r="M20" i="1" s="1"/>
  <c r="J20" i="1" s="1"/>
  <c r="M16" i="1"/>
  <c r="M13" i="1"/>
  <c r="M12" i="1"/>
  <c r="M6" i="1"/>
  <c r="K18" i="1"/>
  <c r="L20" i="1"/>
  <c r="K18" i="4"/>
  <c r="L18" i="4"/>
  <c r="D5" i="3"/>
  <c r="C5" i="3" s="1"/>
  <c r="C13" i="3"/>
  <c r="M16" i="4" l="1"/>
  <c r="J16" i="4" s="1"/>
  <c r="F17" i="4" s="1"/>
  <c r="M18" i="1"/>
  <c r="J18" i="1" s="1"/>
  <c r="F19" i="1" s="1"/>
  <c r="J18" i="4"/>
</calcChain>
</file>

<file path=xl/comments1.xml><?xml version="1.0" encoding="utf-8"?>
<comments xmlns="http://schemas.openxmlformats.org/spreadsheetml/2006/main">
  <authors>
    <author>William J. Hitchcock</author>
  </authors>
  <commentList>
    <comment ref="A17" authorId="0" shapeId="0">
      <text>
        <r>
          <rPr>
            <b/>
            <sz val="9"/>
            <color indexed="81"/>
            <rFont val="Tahoma"/>
            <family val="2"/>
          </rPr>
          <t>Insert more rows here to add more courses</t>
        </r>
      </text>
    </comment>
    <comment ref="F20" authorId="0" shapeId="0">
      <text>
        <r>
          <rPr>
            <b/>
            <sz val="9"/>
            <color indexed="81"/>
            <rFont val="Tahoma"/>
            <family val="2"/>
          </rPr>
          <t>try changing the criteria below to get the "select totals"</t>
        </r>
      </text>
    </comment>
  </commentList>
</comments>
</file>

<file path=xl/comments2.xml><?xml version="1.0" encoding="utf-8"?>
<comments xmlns="http://schemas.openxmlformats.org/spreadsheetml/2006/main">
  <authors>
    <author>William J. Hitchcock</author>
    <author>Kabryn J. Cook</author>
  </authors>
  <commentList>
    <comment ref="C1" authorId="0" shapeId="0">
      <text>
        <r>
          <rPr>
            <b/>
            <sz val="9"/>
            <color indexed="81"/>
            <rFont val="Tahoma"/>
            <family val="2"/>
          </rPr>
          <t>NOTE:
1 = the course was "attempted" and this grade will "count" towards the GPA
0 = there is no attempt (this grade will NOT count towards the GPA)</t>
        </r>
      </text>
    </comment>
    <comment ref="D1" authorId="0" shapeId="0">
      <text>
        <r>
          <rPr>
            <b/>
            <sz val="9"/>
            <color indexed="81"/>
            <rFont val="Tahoma"/>
            <family val="2"/>
          </rPr>
          <t>NOTE:
1 = the grade earned results in the credits being earned
0 = no credits are earned with this grade</t>
        </r>
      </text>
    </comment>
    <comment ref="F1" authorId="0" shapeId="0">
      <text>
        <r>
          <rPr>
            <b/>
            <sz val="9"/>
            <color indexed="81"/>
            <rFont val="Tahoma"/>
            <family val="2"/>
          </rPr>
          <t>enter a grade below to test out the VLOOKUP functions to return the points, attempts, and earned status</t>
        </r>
      </text>
    </comment>
    <comment ref="A14" authorId="0" shapeId="0">
      <text>
        <r>
          <rPr>
            <b/>
            <sz val="9"/>
            <color indexed="81"/>
            <rFont val="Tahoma"/>
            <family val="2"/>
          </rPr>
          <t>I = Incomplete
you can request this if you have an "emergency" during the semester and need extra time to finish up
If granted, you get up to the 1st half of the following semester to complete your work.</t>
        </r>
      </text>
    </comment>
    <comment ref="A15" authorId="0" shapeId="0">
      <text>
        <r>
          <rPr>
            <b/>
            <sz val="9"/>
            <color indexed="81"/>
            <rFont val="Tahoma"/>
            <family val="2"/>
          </rPr>
          <t>P = Pass
you can request to take a course "pass/fail" - you pass if you earn a C or above
this will count towards credits, but not your GPA</t>
        </r>
      </text>
    </comment>
    <comment ref="A16" authorId="1" shapeId="0">
      <text>
        <r>
          <rPr>
            <b/>
            <sz val="9"/>
            <color indexed="81"/>
            <rFont val="Tahoma"/>
            <family val="2"/>
          </rPr>
          <t>W = Withdrawn
you drop a course after X number of weeks into the semester
It shows up on your transcript, but doesn't affect your GPA</t>
        </r>
      </text>
    </comment>
    <comment ref="A17" authorId="0" shapeId="0">
      <text>
        <r>
          <rPr>
            <b/>
            <sz val="9"/>
            <color indexed="81"/>
            <rFont val="Tahoma"/>
            <family val="2"/>
          </rPr>
          <t>AP = Advanced Placement credits
these will count towards credits earned, but not toward the GPA</t>
        </r>
      </text>
    </comment>
    <comment ref="A18" authorId="0" shapeId="0">
      <text>
        <r>
          <rPr>
            <b/>
            <sz val="9"/>
            <color indexed="81"/>
            <rFont val="Tahoma"/>
            <family val="2"/>
          </rPr>
          <t>TR = Transfer credits
these will count towards credits earned, but not toward the GPA</t>
        </r>
      </text>
    </comment>
  </commentList>
</comments>
</file>

<file path=xl/comments3.xml><?xml version="1.0" encoding="utf-8"?>
<comments xmlns="http://schemas.openxmlformats.org/spreadsheetml/2006/main">
  <authors>
    <author>William J. Hitchcock</author>
  </authors>
  <commentList>
    <comment ref="F18" authorId="0" shapeId="0">
      <text>
        <r>
          <rPr>
            <b/>
            <sz val="9"/>
            <color indexed="81"/>
            <rFont val="Tahoma"/>
            <family val="2"/>
          </rPr>
          <t>try changing the criteria below to get the "select totals"</t>
        </r>
      </text>
    </comment>
  </commentList>
</comments>
</file>

<file path=xl/sharedStrings.xml><?xml version="1.0" encoding="utf-8"?>
<sst xmlns="http://schemas.openxmlformats.org/spreadsheetml/2006/main" count="235" uniqueCount="100">
  <si>
    <t>ORDER</t>
  </si>
  <si>
    <t>DEPT</t>
  </si>
  <si>
    <t>CRS</t>
  </si>
  <si>
    <t>TITLE</t>
  </si>
  <si>
    <t>CRED</t>
  </si>
  <si>
    <t>LIB</t>
  </si>
  <si>
    <t>CIT</t>
  </si>
  <si>
    <t>MAT</t>
  </si>
  <si>
    <t>Principles of CIT</t>
  </si>
  <si>
    <t>GRD</t>
  </si>
  <si>
    <t>ATT</t>
  </si>
  <si>
    <t>EARN</t>
  </si>
  <si>
    <t>GPT</t>
  </si>
  <si>
    <t>HPTS</t>
  </si>
  <si>
    <t>A</t>
  </si>
  <si>
    <t>B</t>
  </si>
  <si>
    <t>C</t>
  </si>
  <si>
    <t>A-</t>
  </si>
  <si>
    <t>B+</t>
  </si>
  <si>
    <t>D-</t>
  </si>
  <si>
    <t>F</t>
  </si>
  <si>
    <t>GRADE</t>
  </si>
  <si>
    <t>POINTS</t>
  </si>
  <si>
    <t>ATTEMPT</t>
  </si>
  <si>
    <t>EARNED</t>
  </si>
  <si>
    <t>B-</t>
  </si>
  <si>
    <t>C+</t>
  </si>
  <si>
    <t>C-</t>
  </si>
  <si>
    <t>D+</t>
  </si>
  <si>
    <t>D</t>
  </si>
  <si>
    <t>I</t>
  </si>
  <si>
    <t>P</t>
  </si>
  <si>
    <t>W</t>
  </si>
  <si>
    <t>AP</t>
  </si>
  <si>
    <t>TR</t>
  </si>
  <si>
    <t>TEST GRADE</t>
  </si>
  <si>
    <t xml:space="preserve">I have </t>
  </si>
  <si>
    <t>Credits</t>
  </si>
  <si>
    <t>GPA</t>
  </si>
  <si>
    <t>HPts</t>
  </si>
  <si>
    <t xml:space="preserve">I want </t>
  </si>
  <si>
    <t>I better get</t>
  </si>
  <si>
    <t>BUS</t>
  </si>
  <si>
    <t>ECO</t>
  </si>
  <si>
    <t>ACC</t>
  </si>
  <si>
    <t>Financial Accounting</t>
  </si>
  <si>
    <t>PSY</t>
  </si>
  <si>
    <t xml:space="preserve">LIB </t>
  </si>
  <si>
    <t>Public Speaking</t>
  </si>
  <si>
    <t>MUS</t>
  </si>
  <si>
    <t>Soundscapes</t>
  </si>
  <si>
    <t>Managerial Accounting</t>
  </si>
  <si>
    <t>YR</t>
  </si>
  <si>
    <t>SEM</t>
  </si>
  <si>
    <t>MOI</t>
  </si>
  <si>
    <t>Fall</t>
  </si>
  <si>
    <t>Spring</t>
  </si>
  <si>
    <t>Jan</t>
  </si>
  <si>
    <t>TYPE</t>
  </si>
  <si>
    <t>GE</t>
  </si>
  <si>
    <t>MAJ</t>
  </si>
  <si>
    <t>ELE</t>
  </si>
  <si>
    <t>Grand Totals</t>
  </si>
  <si>
    <t xml:space="preserve">College Writing </t>
  </si>
  <si>
    <t>COM</t>
  </si>
  <si>
    <t xml:space="preserve">Select totals </t>
  </si>
  <si>
    <t>Prin of Marketing</t>
  </si>
  <si>
    <t>Pts</t>
  </si>
  <si>
    <t>Att</t>
  </si>
  <si>
    <t>Earn</t>
  </si>
  <si>
    <t>If I get…</t>
  </si>
  <si>
    <t>overall will be</t>
  </si>
  <si>
    <t>NOTE: the "yellow" cells can be changed (and are "unlocked")</t>
  </si>
  <si>
    <t>The rest are "protected" (unless you click the Review tab and Unprotect the workbook)</t>
  </si>
  <si>
    <t>Pre Calc</t>
  </si>
  <si>
    <t>Intro to Psych</t>
  </si>
  <si>
    <t>Dev Psych</t>
  </si>
  <si>
    <t xml:space="preserve">Managerial Finance </t>
  </si>
  <si>
    <t>Mass Communications</t>
  </si>
  <si>
    <t>Macro Economics</t>
  </si>
  <si>
    <t>Heart of the Matter</t>
  </si>
  <si>
    <t>To graduate:</t>
  </si>
  <si>
    <t>Raw</t>
  </si>
  <si>
    <t>Blank</t>
  </si>
  <si>
    <t>Oral Communication</t>
  </si>
  <si>
    <t>Comm Theory</t>
  </si>
  <si>
    <t>PR Writing</t>
  </si>
  <si>
    <t>CTL</t>
  </si>
  <si>
    <t>Disp. Person</t>
  </si>
  <si>
    <t>Self-care</t>
  </si>
  <si>
    <t>J-Term</t>
  </si>
  <si>
    <t>Prin of Comp and IT</t>
  </si>
  <si>
    <t>Mass Comm</t>
  </si>
  <si>
    <t>Prin of PR</t>
  </si>
  <si>
    <t>Engaging Differences</t>
  </si>
  <si>
    <t>Prin of Micro Econ</t>
  </si>
  <si>
    <t>ENG</t>
  </si>
  <si>
    <t>POL</t>
  </si>
  <si>
    <t>Issue American Politics</t>
  </si>
  <si>
    <t>Intro Psych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</si>
</sst>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_);_(* \(#,##0.0\);_(* &quot;-&quot;??_);_(@_)"/>
    <numFmt numFmtId="165" formatCode="_(* #,##0_);_(* \(#,##0\);_(* &quot;-&quot;??_);_(@_)"/>
    <numFmt numFmtId="166" formatCode="0.0"/>
    <numFmt numFmtId="167" formatCode="_(* #,##0.0000_);_(* \(#,##0.0000\);_(* &quot;-&quot;??_);_(@_)"/>
    <numFmt numFmtId="168" formatCode="_(* #,##0.0_);_(* \(#,##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b/>
      <sz val="9"/>
      <color theme="1"/>
      <name val="Calibri"/>
      <family val="2"/>
      <scheme val="minor"/>
    </font>
    <font>
      <sz val="9"/>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2" fillId="0" borderId="0" xfId="0" applyFont="1" applyAlignment="1">
      <alignment horizontal="center"/>
    </xf>
    <xf numFmtId="0" fontId="0" fillId="0" borderId="0" xfId="0"/>
    <xf numFmtId="43" fontId="0" fillId="0" borderId="0" xfId="1" applyFont="1"/>
    <xf numFmtId="167" fontId="0" fillId="0" borderId="0" xfId="1" applyNumberFormat="1" applyFont="1"/>
    <xf numFmtId="0" fontId="2" fillId="0" borderId="0" xfId="0" applyFont="1" applyAlignment="1">
      <alignment horizontal="center" wrapText="1"/>
    </xf>
    <xf numFmtId="0" fontId="4" fillId="0" borderId="0" xfId="0" applyFont="1" applyAlignment="1">
      <alignment horizontal="center"/>
    </xf>
    <xf numFmtId="165" fontId="5" fillId="0" borderId="0" xfId="1" applyNumberFormat="1" applyFont="1"/>
    <xf numFmtId="1" fontId="5" fillId="0" borderId="0" xfId="1" applyNumberFormat="1" applyFont="1"/>
    <xf numFmtId="0" fontId="5" fillId="0" borderId="0" xfId="0" applyFont="1"/>
    <xf numFmtId="164" fontId="5" fillId="0" borderId="0" xfId="1" applyNumberFormat="1" applyFont="1"/>
    <xf numFmtId="167" fontId="5" fillId="0" borderId="0" xfId="1" applyNumberFormat="1" applyFont="1"/>
    <xf numFmtId="168" fontId="5" fillId="0" borderId="0" xfId="0" applyNumberFormat="1" applyFont="1"/>
    <xf numFmtId="0" fontId="5" fillId="0" borderId="0" xfId="0" applyFont="1" applyAlignment="1">
      <alignment horizontal="left" indent="1"/>
    </xf>
    <xf numFmtId="166" fontId="5" fillId="0" borderId="0" xfId="0" applyNumberFormat="1" applyFont="1"/>
    <xf numFmtId="0" fontId="4" fillId="0" borderId="0" xfId="0" applyFont="1" applyAlignment="1">
      <alignment horizontal="center" wrapText="1"/>
    </xf>
    <xf numFmtId="0" fontId="5" fillId="0" borderId="0" xfId="0" applyFont="1"/>
    <xf numFmtId="0" fontId="5" fillId="0" borderId="0" xfId="0" applyFont="1" applyAlignment="1">
      <alignment horizontal="left"/>
    </xf>
    <xf numFmtId="0" fontId="5" fillId="0" borderId="0" xfId="0" applyFont="1"/>
    <xf numFmtId="0" fontId="6" fillId="0" borderId="0" xfId="0" applyFont="1"/>
    <xf numFmtId="43" fontId="2" fillId="0" borderId="0" xfId="1" applyFont="1" applyAlignment="1">
      <alignment horizontal="center" wrapText="1"/>
    </xf>
    <xf numFmtId="0" fontId="0" fillId="2" borderId="0" xfId="0" applyFill="1" applyProtection="1">
      <protection locked="0"/>
    </xf>
    <xf numFmtId="43" fontId="0" fillId="2" borderId="0" xfId="1" applyFont="1" applyFill="1" applyProtection="1">
      <protection locked="0"/>
    </xf>
  </cellXfs>
  <cellStyles count="2">
    <cellStyle name="Comma" xfId="1" builtinId="3"/>
    <cellStyle name="Normal" xfId="0" builtinId="0"/>
  </cellStyles>
  <dxfs count="0"/>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
  <sheetViews>
    <sheetView workbookViewId="0">
      <pane ySplit="1" topLeftCell="A4" activePane="bottomLeft" state="frozen"/>
      <selection pane="bottomLeft" activeCell="C23" sqref="C23"/>
    </sheetView>
  </sheetViews>
  <sheetFormatPr defaultRowHeight="14.5" x14ac:dyDescent="0.35"/>
  <cols>
    <col min="1" max="1" width="6.7265625" bestFit="1" customWidth="1"/>
    <col min="2" max="2" width="5" style="2" bestFit="1" customWidth="1"/>
    <col min="3" max="3" width="7.26953125" style="2" bestFit="1" customWidth="1"/>
    <col min="4" max="4" width="5.1796875" bestFit="1" customWidth="1"/>
    <col min="5" max="5" width="4" bestFit="1" customWidth="1"/>
    <col min="6" max="6" width="20" bestFit="1" customWidth="1"/>
    <col min="7" max="7" width="4.81640625" style="2" bestFit="1" customWidth="1"/>
    <col min="8" max="8" width="5.453125" bestFit="1" customWidth="1"/>
    <col min="9" max="9" width="5.54296875" bestFit="1" customWidth="1"/>
    <col min="10" max="10" width="8" style="2" bestFit="1" customWidth="1"/>
    <col min="11" max="13" width="7.7265625" bestFit="1" customWidth="1"/>
  </cols>
  <sheetData>
    <row r="1" spans="1:14" x14ac:dyDescent="0.35">
      <c r="A1" s="6" t="s">
        <v>0</v>
      </c>
      <c r="B1" s="6" t="s">
        <v>52</v>
      </c>
      <c r="C1" s="6" t="s">
        <v>53</v>
      </c>
      <c r="D1" s="6" t="s">
        <v>1</v>
      </c>
      <c r="E1" s="6" t="s">
        <v>2</v>
      </c>
      <c r="F1" s="6" t="s">
        <v>3</v>
      </c>
      <c r="G1" s="6" t="s">
        <v>58</v>
      </c>
      <c r="H1" s="6" t="s">
        <v>4</v>
      </c>
      <c r="I1" s="6" t="s">
        <v>9</v>
      </c>
      <c r="J1" s="6" t="s">
        <v>12</v>
      </c>
      <c r="K1" s="6" t="s">
        <v>10</v>
      </c>
      <c r="L1" s="6" t="s">
        <v>11</v>
      </c>
      <c r="M1" s="6" t="s">
        <v>13</v>
      </c>
      <c r="N1" s="1"/>
    </row>
    <row r="2" spans="1:14" x14ac:dyDescent="0.35">
      <c r="A2" s="7">
        <v>2</v>
      </c>
      <c r="B2" s="8">
        <v>2018</v>
      </c>
      <c r="C2" s="7" t="s">
        <v>55</v>
      </c>
      <c r="D2" s="9" t="s">
        <v>64</v>
      </c>
      <c r="E2" s="9">
        <v>121</v>
      </c>
      <c r="F2" s="9" t="s">
        <v>78</v>
      </c>
      <c r="G2" s="9" t="s">
        <v>61</v>
      </c>
      <c r="H2" s="7">
        <v>3</v>
      </c>
      <c r="I2" s="13" t="s">
        <v>17</v>
      </c>
      <c r="J2" s="10">
        <f>IF(ISBLANK($I2),0,VLOOKUP($I2,GradeTable,2,FALSE))</f>
        <v>3.7</v>
      </c>
      <c r="K2" s="7">
        <f>IF(ISBLANK($I2),0,VLOOKUP($I2,GradeTable,3,FALSE)*$H2)</f>
        <v>3</v>
      </c>
      <c r="L2" s="7">
        <f>IF(ISBLANK($I2),0,VLOOKUP($I2,GradeTable,4,FALSE)*$H2)</f>
        <v>3</v>
      </c>
      <c r="M2" s="10">
        <f>J2*L2</f>
        <v>11.100000000000001</v>
      </c>
    </row>
    <row r="3" spans="1:14" s="2" customFormat="1" x14ac:dyDescent="0.35">
      <c r="A3" s="7">
        <v>6</v>
      </c>
      <c r="B3" s="8">
        <v>2019</v>
      </c>
      <c r="C3" s="7" t="s">
        <v>57</v>
      </c>
      <c r="D3" s="9" t="s">
        <v>49</v>
      </c>
      <c r="E3" s="9">
        <v>100</v>
      </c>
      <c r="F3" s="9" t="s">
        <v>50</v>
      </c>
      <c r="G3" s="9" t="s">
        <v>61</v>
      </c>
      <c r="H3" s="7">
        <v>3</v>
      </c>
      <c r="I3" s="13" t="s">
        <v>14</v>
      </c>
      <c r="J3" s="10">
        <f>IF(ISBLANK($I3),0,VLOOKUP($I3,GradeTable,2,FALSE))</f>
        <v>4</v>
      </c>
      <c r="K3" s="7">
        <f>IF(ISBLANK($I3),0,VLOOKUP($I3,GradeTable,3,FALSE)*$H3)</f>
        <v>3</v>
      </c>
      <c r="L3" s="7">
        <f>IF(ISBLANK($I3),0,VLOOKUP($I3,GradeTable,4,FALSE)*$H3)</f>
        <v>3</v>
      </c>
      <c r="M3" s="10">
        <f>J3*L3</f>
        <v>12</v>
      </c>
    </row>
    <row r="4" spans="1:14" x14ac:dyDescent="0.35">
      <c r="A4" s="7">
        <v>9</v>
      </c>
      <c r="B4" s="8">
        <v>2019</v>
      </c>
      <c r="C4" s="7" t="s">
        <v>56</v>
      </c>
      <c r="D4" s="9" t="s">
        <v>46</v>
      </c>
      <c r="E4" s="9">
        <v>101</v>
      </c>
      <c r="F4" s="9" t="s">
        <v>75</v>
      </c>
      <c r="G4" s="9" t="s">
        <v>61</v>
      </c>
      <c r="H4" s="7">
        <v>3</v>
      </c>
      <c r="I4" s="13" t="s">
        <v>34</v>
      </c>
      <c r="J4" s="10">
        <f>IF(ISBLANK($I4),0,VLOOKUP($I4,GradeTable,2,FALSE))</f>
        <v>0</v>
      </c>
      <c r="K4" s="7">
        <f>IF(ISBLANK($I4),0,VLOOKUP($I4,GradeTable,3,FALSE)*$H4)</f>
        <v>0</v>
      </c>
      <c r="L4" s="7">
        <f>IF(ISBLANK($I4),0,VLOOKUP($I4,GradeTable,4,FALSE)*$H4)</f>
        <v>3</v>
      </c>
      <c r="M4" s="10">
        <f>J4*L4</f>
        <v>0</v>
      </c>
    </row>
    <row r="5" spans="1:14" s="2" customFormat="1" x14ac:dyDescent="0.35">
      <c r="A5" s="7">
        <v>10</v>
      </c>
      <c r="B5" s="8">
        <v>2019</v>
      </c>
      <c r="C5" s="7" t="s">
        <v>56</v>
      </c>
      <c r="D5" s="9" t="s">
        <v>46</v>
      </c>
      <c r="E5" s="9">
        <v>121</v>
      </c>
      <c r="F5" s="9" t="s">
        <v>76</v>
      </c>
      <c r="G5" s="9" t="s">
        <v>61</v>
      </c>
      <c r="H5" s="7">
        <v>3</v>
      </c>
      <c r="I5" s="13" t="s">
        <v>16</v>
      </c>
      <c r="J5" s="10">
        <f>IF(ISBLANK($I5),0,VLOOKUP($I5,GradeTable,2,FALSE))</f>
        <v>2</v>
      </c>
      <c r="K5" s="7">
        <f>IF(ISBLANK($I5),0,VLOOKUP($I5,GradeTable,3,FALSE)*$H5)</f>
        <v>3</v>
      </c>
      <c r="L5" s="7">
        <f>IF(ISBLANK($I5),0,VLOOKUP($I5,GradeTable,4,FALSE)*$H5)</f>
        <v>3</v>
      </c>
      <c r="M5" s="10">
        <f>J5*L5</f>
        <v>6</v>
      </c>
    </row>
    <row r="6" spans="1:14" x14ac:dyDescent="0.35">
      <c r="A6" s="7">
        <v>3</v>
      </c>
      <c r="B6" s="8">
        <v>2018</v>
      </c>
      <c r="C6" s="7" t="s">
        <v>55</v>
      </c>
      <c r="D6" s="9" t="s">
        <v>5</v>
      </c>
      <c r="E6" s="9">
        <v>101</v>
      </c>
      <c r="F6" s="9" t="s">
        <v>54</v>
      </c>
      <c r="G6" s="9" t="s">
        <v>59</v>
      </c>
      <c r="H6" s="7">
        <v>3</v>
      </c>
      <c r="I6" s="13" t="s">
        <v>26</v>
      </c>
      <c r="J6" s="10">
        <f>IF(ISBLANK($I6),0,VLOOKUP($I6,GradeTable,2,FALSE))</f>
        <v>2.2999999999999998</v>
      </c>
      <c r="K6" s="7">
        <f>IF(ISBLANK($I6),0,VLOOKUP($I6,GradeTable,3,FALSE)*$H6)</f>
        <v>3</v>
      </c>
      <c r="L6" s="7">
        <f>IF(ISBLANK($I6),0,VLOOKUP($I6,GradeTable,4,FALSE)*$H6)</f>
        <v>3</v>
      </c>
      <c r="M6" s="10">
        <f>J6*L6</f>
        <v>6.8999999999999995</v>
      </c>
    </row>
    <row r="7" spans="1:14" s="2" customFormat="1" x14ac:dyDescent="0.35">
      <c r="A7" s="7">
        <v>4</v>
      </c>
      <c r="B7" s="8">
        <v>2018</v>
      </c>
      <c r="C7" s="7" t="s">
        <v>55</v>
      </c>
      <c r="D7" s="9" t="s">
        <v>5</v>
      </c>
      <c r="E7" s="9">
        <v>105</v>
      </c>
      <c r="F7" s="9" t="s">
        <v>63</v>
      </c>
      <c r="G7" s="9" t="s">
        <v>59</v>
      </c>
      <c r="H7" s="7">
        <v>3</v>
      </c>
      <c r="I7" s="13" t="s">
        <v>20</v>
      </c>
      <c r="J7" s="10">
        <f>IF(ISBLANK($I7),0,VLOOKUP($I7,GradeTable,2,FALSE))</f>
        <v>0</v>
      </c>
      <c r="K7" s="7">
        <f>IF(ISBLANK($I7),0,VLOOKUP($I7,GradeTable,3,FALSE)*$H7)</f>
        <v>3</v>
      </c>
      <c r="L7" s="7">
        <f>IF(ISBLANK($I7),0,VLOOKUP($I7,GradeTable,4,FALSE)*$H7)</f>
        <v>0</v>
      </c>
      <c r="M7" s="10">
        <f>J7*L7</f>
        <v>0</v>
      </c>
    </row>
    <row r="8" spans="1:14" s="2" customFormat="1" x14ac:dyDescent="0.35">
      <c r="A8" s="7">
        <v>5</v>
      </c>
      <c r="B8" s="8">
        <v>2018</v>
      </c>
      <c r="C8" s="7" t="s">
        <v>55</v>
      </c>
      <c r="D8" s="9" t="s">
        <v>7</v>
      </c>
      <c r="E8" s="9">
        <v>117</v>
      </c>
      <c r="F8" s="9" t="s">
        <v>74</v>
      </c>
      <c r="G8" s="9" t="s">
        <v>59</v>
      </c>
      <c r="H8" s="7">
        <v>4</v>
      </c>
      <c r="I8" s="13" t="s">
        <v>33</v>
      </c>
      <c r="J8" s="10">
        <f>IF(ISBLANK($I8),0,VLOOKUP($I8,GradeTable,2,FALSE))</f>
        <v>0</v>
      </c>
      <c r="K8" s="7">
        <f>IF(ISBLANK($I8),0,VLOOKUP($I8,GradeTable,3,FALSE)*$H8)</f>
        <v>0</v>
      </c>
      <c r="L8" s="7">
        <f>IF(ISBLANK($I8),0,VLOOKUP($I8,GradeTable,4,FALSE)*$H8)</f>
        <v>4</v>
      </c>
      <c r="M8" s="10">
        <f>J8*L8</f>
        <v>0</v>
      </c>
    </row>
    <row r="9" spans="1:14" s="2" customFormat="1" x14ac:dyDescent="0.35">
      <c r="A9" s="7">
        <v>8</v>
      </c>
      <c r="B9" s="8">
        <v>2019</v>
      </c>
      <c r="C9" s="7" t="s">
        <v>56</v>
      </c>
      <c r="D9" s="9" t="s">
        <v>47</v>
      </c>
      <c r="E9" s="9">
        <v>110</v>
      </c>
      <c r="F9" s="9" t="s">
        <v>48</v>
      </c>
      <c r="G9" s="9" t="s">
        <v>59</v>
      </c>
      <c r="H9" s="7">
        <v>3</v>
      </c>
      <c r="I9" s="13" t="s">
        <v>18</v>
      </c>
      <c r="J9" s="10">
        <f>IF(ISBLANK($I9),0,VLOOKUP($I9,GradeTable,2,FALSE))</f>
        <v>3.3</v>
      </c>
      <c r="K9" s="7">
        <f>IF(ISBLANK($I9),0,VLOOKUP($I9,GradeTable,3,FALSE)*$H9)</f>
        <v>3</v>
      </c>
      <c r="L9" s="7">
        <f>IF(ISBLANK($I9),0,VLOOKUP($I9,GradeTable,4,FALSE)*$H9)</f>
        <v>3</v>
      </c>
      <c r="M9" s="10">
        <f>J9*L9</f>
        <v>9.8999999999999986</v>
      </c>
    </row>
    <row r="10" spans="1:14" s="2" customFormat="1" x14ac:dyDescent="0.35">
      <c r="A10" s="7">
        <v>14</v>
      </c>
      <c r="B10" s="8">
        <v>2019</v>
      </c>
      <c r="C10" s="7" t="s">
        <v>55</v>
      </c>
      <c r="D10" s="9" t="s">
        <v>5</v>
      </c>
      <c r="E10" s="9">
        <v>130</v>
      </c>
      <c r="F10" s="9" t="s">
        <v>80</v>
      </c>
      <c r="G10" s="9" t="s">
        <v>59</v>
      </c>
      <c r="H10" s="7">
        <v>3</v>
      </c>
      <c r="I10" s="13"/>
      <c r="J10" s="10">
        <f>IF(ISBLANK($I10),0,VLOOKUP($I10,GradeTable,2,FALSE))</f>
        <v>0</v>
      </c>
      <c r="K10" s="7">
        <f>IF(ISBLANK($I10),0,VLOOKUP($I10,GradeTable,3,FALSE)*$H10)</f>
        <v>0</v>
      </c>
      <c r="L10" s="7">
        <f>IF(ISBLANK($I10),0,VLOOKUP($I10,GradeTable,4,FALSE)*$H10)</f>
        <v>0</v>
      </c>
      <c r="M10" s="10">
        <f>J10*L10</f>
        <v>0</v>
      </c>
    </row>
    <row r="11" spans="1:14" s="2" customFormat="1" x14ac:dyDescent="0.35">
      <c r="A11" s="7">
        <v>1</v>
      </c>
      <c r="B11" s="8">
        <v>2018</v>
      </c>
      <c r="C11" s="7" t="s">
        <v>55</v>
      </c>
      <c r="D11" s="9" t="s">
        <v>44</v>
      </c>
      <c r="E11" s="9">
        <v>227</v>
      </c>
      <c r="F11" s="9" t="s">
        <v>51</v>
      </c>
      <c r="G11" s="9" t="s">
        <v>60</v>
      </c>
      <c r="H11" s="7">
        <v>3</v>
      </c>
      <c r="I11" s="13" t="s">
        <v>28</v>
      </c>
      <c r="J11" s="10">
        <f>IF(ISBLANK($I11),0,VLOOKUP($I11,GradeTable,2,FALSE))</f>
        <v>1.3</v>
      </c>
      <c r="K11" s="7">
        <f>IF(ISBLANK($I11),0,VLOOKUP($I11,GradeTable,3,FALSE)*$H11)</f>
        <v>3</v>
      </c>
      <c r="L11" s="7">
        <f>IF(ISBLANK($I11),0,VLOOKUP($I11,GradeTable,4,FALSE)*$H11)</f>
        <v>3</v>
      </c>
      <c r="M11" s="10">
        <f>J11*L11</f>
        <v>3.9000000000000004</v>
      </c>
    </row>
    <row r="12" spans="1:14" s="2" customFormat="1" x14ac:dyDescent="0.35">
      <c r="A12" s="7">
        <v>7</v>
      </c>
      <c r="B12" s="8">
        <v>2019</v>
      </c>
      <c r="C12" s="7" t="s">
        <v>56</v>
      </c>
      <c r="D12" s="9" t="s">
        <v>44</v>
      </c>
      <c r="E12" s="9">
        <v>228</v>
      </c>
      <c r="F12" s="9" t="s">
        <v>45</v>
      </c>
      <c r="G12" s="9" t="s">
        <v>60</v>
      </c>
      <c r="H12" s="7">
        <v>3</v>
      </c>
      <c r="I12" s="13" t="s">
        <v>27</v>
      </c>
      <c r="J12" s="10">
        <f>IF(ISBLANK($I12),0,VLOOKUP($I12,GradeTable,2,FALSE))</f>
        <v>1.7</v>
      </c>
      <c r="K12" s="7">
        <f>IF(ISBLANK($I12),0,VLOOKUP($I12,GradeTable,3,FALSE)*$H12)</f>
        <v>3</v>
      </c>
      <c r="L12" s="7">
        <f>IF(ISBLANK($I12),0,VLOOKUP($I12,GradeTable,4,FALSE)*$H12)</f>
        <v>3</v>
      </c>
      <c r="M12" s="10">
        <f>J12*L12</f>
        <v>5.0999999999999996</v>
      </c>
    </row>
    <row r="13" spans="1:14" s="2" customFormat="1" x14ac:dyDescent="0.35">
      <c r="A13" s="7">
        <v>11</v>
      </c>
      <c r="B13" s="8">
        <v>2019</v>
      </c>
      <c r="C13" s="7" t="s">
        <v>55</v>
      </c>
      <c r="D13" s="9" t="s">
        <v>42</v>
      </c>
      <c r="E13" s="9">
        <v>350</v>
      </c>
      <c r="F13" s="9" t="s">
        <v>77</v>
      </c>
      <c r="G13" s="9" t="s">
        <v>60</v>
      </c>
      <c r="H13" s="7">
        <v>3</v>
      </c>
      <c r="I13" s="13"/>
      <c r="J13" s="10">
        <f>IF(ISBLANK($I13),0,VLOOKUP($I13,GradeTable,2,FALSE))</f>
        <v>0</v>
      </c>
      <c r="K13" s="7">
        <f>IF(ISBLANK($I13),0,VLOOKUP($I13,GradeTable,3,FALSE)*$H13)</f>
        <v>0</v>
      </c>
      <c r="L13" s="7">
        <f>IF(ISBLANK($I13),0,VLOOKUP($I13,GradeTable,4,FALSE)*$H13)</f>
        <v>0</v>
      </c>
      <c r="M13" s="10">
        <f>J13*L13</f>
        <v>0</v>
      </c>
    </row>
    <row r="14" spans="1:14" s="2" customFormat="1" x14ac:dyDescent="0.35">
      <c r="A14" s="7">
        <v>12</v>
      </c>
      <c r="B14" s="8">
        <v>2019</v>
      </c>
      <c r="C14" s="7" t="s">
        <v>55</v>
      </c>
      <c r="D14" s="9" t="s">
        <v>6</v>
      </c>
      <c r="E14" s="9">
        <v>110</v>
      </c>
      <c r="F14" s="9" t="s">
        <v>8</v>
      </c>
      <c r="G14" s="9" t="s">
        <v>60</v>
      </c>
      <c r="H14" s="7">
        <v>3</v>
      </c>
      <c r="I14" s="13"/>
      <c r="J14" s="10">
        <f>IF(ISBLANK($I14),0,VLOOKUP($I14,GradeTable,2,FALSE))</f>
        <v>0</v>
      </c>
      <c r="K14" s="7">
        <f>IF(ISBLANK($I14),0,VLOOKUP($I14,GradeTable,3,FALSE)*$H14)</f>
        <v>0</v>
      </c>
      <c r="L14" s="7">
        <f>IF(ISBLANK($I14),0,VLOOKUP($I14,GradeTable,4,FALSE)*$H14)</f>
        <v>0</v>
      </c>
      <c r="M14" s="10">
        <f>J14*L14</f>
        <v>0</v>
      </c>
    </row>
    <row r="15" spans="1:14" s="2" customFormat="1" x14ac:dyDescent="0.35">
      <c r="A15" s="7">
        <v>13</v>
      </c>
      <c r="B15" s="8">
        <v>2019</v>
      </c>
      <c r="C15" s="7" t="s">
        <v>55</v>
      </c>
      <c r="D15" s="9" t="s">
        <v>43</v>
      </c>
      <c r="E15" s="9">
        <v>222</v>
      </c>
      <c r="F15" s="9" t="s">
        <v>79</v>
      </c>
      <c r="G15" s="9" t="s">
        <v>60</v>
      </c>
      <c r="H15" s="7">
        <v>3</v>
      </c>
      <c r="I15" s="13"/>
      <c r="J15" s="10">
        <f>IF(ISBLANK($I15),0,VLOOKUP($I15,GradeTable,2,FALSE))</f>
        <v>0</v>
      </c>
      <c r="K15" s="7">
        <f>IF(ISBLANK($I15),0,VLOOKUP($I15,GradeTable,3,FALSE)*$H15)</f>
        <v>0</v>
      </c>
      <c r="L15" s="7">
        <f>IF(ISBLANK($I15),0,VLOOKUP($I15,GradeTable,4,FALSE)*$H15)</f>
        <v>0</v>
      </c>
      <c r="M15" s="10">
        <f>J15*L15</f>
        <v>0</v>
      </c>
    </row>
    <row r="16" spans="1:14" s="2" customFormat="1" x14ac:dyDescent="0.35">
      <c r="A16" s="7">
        <v>15</v>
      </c>
      <c r="B16" s="8">
        <v>2020</v>
      </c>
      <c r="C16" s="7" t="s">
        <v>57</v>
      </c>
      <c r="D16" s="9" t="s">
        <v>42</v>
      </c>
      <c r="E16" s="9">
        <v>240</v>
      </c>
      <c r="F16" s="9" t="s">
        <v>66</v>
      </c>
      <c r="G16" s="9" t="s">
        <v>60</v>
      </c>
      <c r="H16" s="7">
        <v>3</v>
      </c>
      <c r="I16" s="13"/>
      <c r="J16" s="10">
        <f>IF(ISBLANK($I16),0,VLOOKUP($I16,GradeTable,2,FALSE))</f>
        <v>0</v>
      </c>
      <c r="K16" s="7">
        <f>IF(ISBLANK($I16),0,VLOOKUP($I16,GradeTable,3,FALSE)*$H16)</f>
        <v>0</v>
      </c>
      <c r="L16" s="7">
        <f>IF(ISBLANK($I16),0,VLOOKUP($I16,GradeTable,4,FALSE)*$H16)</f>
        <v>0</v>
      </c>
      <c r="M16" s="10">
        <f>J16*L16</f>
        <v>0</v>
      </c>
    </row>
    <row r="17" spans="1:13" x14ac:dyDescent="0.35">
      <c r="A17" s="7"/>
      <c r="B17" s="7"/>
      <c r="C17" s="7"/>
      <c r="D17" s="9"/>
      <c r="E17" s="9"/>
      <c r="F17" s="9"/>
      <c r="G17" s="9"/>
      <c r="H17" s="7"/>
      <c r="I17" s="13"/>
      <c r="J17" s="10"/>
      <c r="K17" s="7"/>
      <c r="L17" s="7"/>
      <c r="M17" s="10"/>
    </row>
    <row r="18" spans="1:13" x14ac:dyDescent="0.35">
      <c r="A18" s="7">
        <f>COUNT(A1:A17)</f>
        <v>15</v>
      </c>
      <c r="B18" s="9"/>
      <c r="C18" s="9"/>
      <c r="D18" s="9"/>
      <c r="E18" s="9"/>
      <c r="F18" s="9" t="s">
        <v>62</v>
      </c>
      <c r="G18" s="9"/>
      <c r="H18" s="7">
        <f>SUM(H1:H16)</f>
        <v>46</v>
      </c>
      <c r="I18" s="13"/>
      <c r="J18" s="11">
        <f>M18/K18</f>
        <v>2.2875000000000001</v>
      </c>
      <c r="K18" s="7">
        <f>SUM(K1:K16)</f>
        <v>24</v>
      </c>
      <c r="L18" s="7">
        <f>SUM(L1:L16)</f>
        <v>28</v>
      </c>
      <c r="M18" s="10">
        <f>SUM(M1:M16)</f>
        <v>54.9</v>
      </c>
    </row>
    <row r="19" spans="1:13" x14ac:dyDescent="0.35">
      <c r="A19" s="18" t="s">
        <v>81</v>
      </c>
      <c r="B19" s="18"/>
      <c r="C19" s="17" t="str">
        <f>IF(L18&gt;=120,"you hav eneough credits","you need more credits")</f>
        <v>you need more credits</v>
      </c>
      <c r="D19" s="17"/>
      <c r="E19" s="17"/>
      <c r="F19" s="17" t="str">
        <f>IF(J18:J18&gt;=2,"your GPA is high enough", "your GPA is too low")</f>
        <v>your GPA is high enough</v>
      </c>
      <c r="G19" s="17"/>
      <c r="H19" s="17"/>
      <c r="I19" s="9"/>
      <c r="J19" s="9"/>
      <c r="K19" s="9"/>
      <c r="L19" s="12"/>
      <c r="M19" s="9"/>
    </row>
    <row r="20" spans="1:13" x14ac:dyDescent="0.35">
      <c r="A20" s="7"/>
      <c r="B20" s="9"/>
      <c r="C20" s="9"/>
      <c r="D20" s="9"/>
      <c r="E20" s="9"/>
      <c r="F20" s="9" t="s">
        <v>65</v>
      </c>
      <c r="G20" s="9"/>
      <c r="H20" s="7">
        <f>DSUM($A1:$M17,H1,$A22:$M23)</f>
        <v>46</v>
      </c>
      <c r="I20" s="9"/>
      <c r="J20" s="11">
        <f>M20/K20</f>
        <v>2.2875000000000001</v>
      </c>
      <c r="K20" s="7">
        <f t="shared" ref="K20:M20" si="0">DSUM($A1:$M17,K1,$A22:$M23)</f>
        <v>24</v>
      </c>
      <c r="L20" s="7">
        <f t="shared" si="0"/>
        <v>28</v>
      </c>
      <c r="M20" s="10">
        <f t="shared" si="0"/>
        <v>54.9</v>
      </c>
    </row>
    <row r="21" spans="1:13" x14ac:dyDescent="0.35">
      <c r="A21" s="9"/>
      <c r="B21" s="9"/>
      <c r="C21" s="9"/>
      <c r="D21" s="9"/>
      <c r="E21" s="9"/>
      <c r="F21" s="9"/>
      <c r="G21" s="9"/>
      <c r="H21" s="9"/>
      <c r="I21" s="9"/>
      <c r="J21" s="9"/>
      <c r="K21" s="9"/>
      <c r="L21" s="9"/>
      <c r="M21" s="9"/>
    </row>
    <row r="22" spans="1:13" x14ac:dyDescent="0.35">
      <c r="A22" s="6" t="s">
        <v>0</v>
      </c>
      <c r="B22" s="6" t="s">
        <v>52</v>
      </c>
      <c r="C22" s="6" t="s">
        <v>53</v>
      </c>
      <c r="D22" s="6" t="s">
        <v>1</v>
      </c>
      <c r="E22" s="6" t="s">
        <v>2</v>
      </c>
      <c r="F22" s="6" t="s">
        <v>3</v>
      </c>
      <c r="G22" s="6" t="s">
        <v>58</v>
      </c>
      <c r="H22" s="6" t="s">
        <v>4</v>
      </c>
      <c r="I22" s="6" t="s">
        <v>9</v>
      </c>
      <c r="J22" s="6" t="s">
        <v>12</v>
      </c>
      <c r="K22" s="6" t="s">
        <v>10</v>
      </c>
      <c r="L22" s="6" t="s">
        <v>11</v>
      </c>
      <c r="M22" s="6" t="s">
        <v>13</v>
      </c>
    </row>
    <row r="23" spans="1:13" x14ac:dyDescent="0.35">
      <c r="A23" s="7"/>
      <c r="B23" s="8"/>
      <c r="C23" s="7"/>
      <c r="D23" s="9"/>
      <c r="E23" s="9"/>
      <c r="F23" s="9"/>
      <c r="G23" s="9"/>
      <c r="H23" s="7"/>
      <c r="I23" s="13"/>
      <c r="J23" s="10"/>
      <c r="K23" s="10"/>
      <c r="L23" s="10"/>
      <c r="M23" s="10"/>
    </row>
    <row r="24" spans="1:13" x14ac:dyDescent="0.35">
      <c r="A24" s="9"/>
      <c r="B24" s="9"/>
      <c r="C24" s="9"/>
      <c r="D24" s="9"/>
      <c r="E24" s="9"/>
      <c r="F24" s="9"/>
      <c r="G24" s="9"/>
      <c r="H24" s="9"/>
      <c r="I24" s="9"/>
      <c r="J24" s="9"/>
      <c r="K24" s="9"/>
      <c r="L24" s="9"/>
      <c r="M24" s="9"/>
    </row>
    <row r="25" spans="1:13" x14ac:dyDescent="0.35">
      <c r="A25" s="9"/>
      <c r="B25" s="9"/>
      <c r="C25" s="9"/>
      <c r="D25" s="9"/>
      <c r="E25" s="9"/>
      <c r="F25" s="9"/>
      <c r="G25" s="9"/>
      <c r="H25" s="9"/>
      <c r="I25" s="9"/>
      <c r="J25" s="9"/>
      <c r="K25" s="9"/>
      <c r="L25" s="9"/>
      <c r="M25" s="9"/>
    </row>
    <row r="26" spans="1:13" x14ac:dyDescent="0.35">
      <c r="A26" s="9"/>
      <c r="B26" s="9"/>
      <c r="C26" s="9"/>
      <c r="D26" s="9"/>
      <c r="E26" s="9"/>
      <c r="F26" s="9"/>
      <c r="G26" s="9"/>
      <c r="H26" s="9"/>
      <c r="I26" s="9"/>
      <c r="J26" s="9"/>
      <c r="K26" s="9"/>
      <c r="L26" s="9"/>
      <c r="M26" s="9"/>
    </row>
  </sheetData>
  <sortState ref="A2:M16">
    <sortCondition ref="G2:G16"/>
    <sortCondition ref="A2:A16" customList="Jan,Spring,Sum,Fall"/>
  </sortState>
  <mergeCells count="3">
    <mergeCell ref="F19:H19"/>
    <mergeCell ref="C19:E19"/>
    <mergeCell ref="A19:B19"/>
  </mergeCells>
  <pageMargins left="0.45" right="0.45" top="0.75" bottom="0.75" header="0.3" footer="0.3"/>
  <pageSetup orientation="portrait" r:id="rId1"/>
  <headerFooter>
    <oddHeader>&amp;L(put your name here)&amp;CCIT 110 (put semester and year here)&amp;RDate Printed: &amp;D</oddHeader>
    <oddFooter>&amp;LFile: &amp;F&amp;CPage: &amp;P of &amp;N&amp;RSheet: &amp;A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workbookViewId="0">
      <pane ySplit="1" topLeftCell="A2" activePane="bottomLeft" state="frozen"/>
      <selection activeCell="C23" sqref="C23"/>
      <selection pane="bottomLeft" activeCell="C23" sqref="C23"/>
    </sheetView>
  </sheetViews>
  <sheetFormatPr defaultRowHeight="14.5" x14ac:dyDescent="0.35"/>
  <cols>
    <col min="1" max="1" width="6.1796875" bestFit="1" customWidth="1"/>
    <col min="2" max="4" width="7.81640625" customWidth="1"/>
    <col min="6" max="6" width="10" bestFit="1" customWidth="1"/>
    <col min="7" max="7" width="10" style="2" customWidth="1"/>
  </cols>
  <sheetData>
    <row r="1" spans="1:14" x14ac:dyDescent="0.35">
      <c r="A1" s="15" t="s">
        <v>21</v>
      </c>
      <c r="B1" s="15" t="s">
        <v>22</v>
      </c>
      <c r="C1" s="15" t="s">
        <v>23</v>
      </c>
      <c r="D1" s="15" t="s">
        <v>24</v>
      </c>
      <c r="E1" s="9"/>
      <c r="F1" s="15" t="s">
        <v>35</v>
      </c>
      <c r="G1" s="15" t="s">
        <v>82</v>
      </c>
      <c r="H1" s="15" t="s">
        <v>67</v>
      </c>
      <c r="I1" s="15" t="s">
        <v>68</v>
      </c>
      <c r="J1" s="15" t="s">
        <v>69</v>
      </c>
      <c r="K1" s="15" t="s">
        <v>83</v>
      </c>
      <c r="L1" s="9"/>
      <c r="M1" s="9"/>
      <c r="N1" s="9"/>
    </row>
    <row r="2" spans="1:14" x14ac:dyDescent="0.35">
      <c r="A2" s="9" t="s">
        <v>14</v>
      </c>
      <c r="B2" s="10">
        <v>4</v>
      </c>
      <c r="C2" s="9">
        <v>1</v>
      </c>
      <c r="D2" s="9">
        <v>1</v>
      </c>
      <c r="E2" s="9"/>
      <c r="F2" s="9" t="s">
        <v>14</v>
      </c>
      <c r="G2" s="16" t="str">
        <f>IF(F2="A","pass",IF(F2="AP","pass","fail"))</f>
        <v>pass</v>
      </c>
      <c r="H2" s="14">
        <f>IF(ISBLANK(F2),0,VLOOKUP(F2,GradeTable,2,FALSE))</f>
        <v>4</v>
      </c>
      <c r="I2" s="14">
        <f>VLOOKUP(F2,GradeTable,3,FALSE)</f>
        <v>1</v>
      </c>
      <c r="J2" s="14"/>
      <c r="K2" s="9" t="b">
        <f>ISBLANK(F2)</f>
        <v>0</v>
      </c>
      <c r="L2" s="9"/>
      <c r="M2" s="9"/>
      <c r="N2" s="9"/>
    </row>
    <row r="3" spans="1:14" x14ac:dyDescent="0.35">
      <c r="A3" s="9" t="s">
        <v>17</v>
      </c>
      <c r="B3" s="10">
        <v>3.7</v>
      </c>
      <c r="C3" s="9">
        <v>1</v>
      </c>
      <c r="D3" s="9">
        <v>1</v>
      </c>
      <c r="E3" s="9"/>
      <c r="F3" s="9" t="s">
        <v>26</v>
      </c>
      <c r="G3" s="16" t="str">
        <f t="shared" ref="G3:G9" si="0">IF(F3="A","pass",IF(F3="AP","pass","fail"))</f>
        <v>fail</v>
      </c>
      <c r="H3" s="14">
        <f>IF(ISBLANK(F3),0,VLOOKUP(F3,GradeTable,2,FALSE))</f>
        <v>2.2999999999999998</v>
      </c>
      <c r="I3" s="14">
        <f>VLOOKUP(F3,GradeTable,3,FALSE)</f>
        <v>1</v>
      </c>
      <c r="J3" s="14"/>
      <c r="K3" s="16" t="b">
        <f t="shared" ref="K3:K9" si="1">ISBLANK(F3)</f>
        <v>0</v>
      </c>
      <c r="L3" s="9"/>
      <c r="M3" s="9"/>
      <c r="N3" s="9"/>
    </row>
    <row r="4" spans="1:14" x14ac:dyDescent="0.35">
      <c r="A4" s="9" t="s">
        <v>18</v>
      </c>
      <c r="B4" s="10">
        <v>3.3</v>
      </c>
      <c r="C4" s="9">
        <v>1</v>
      </c>
      <c r="D4" s="9">
        <v>1</v>
      </c>
      <c r="E4" s="9"/>
      <c r="F4" s="9" t="s">
        <v>20</v>
      </c>
      <c r="G4" s="16" t="str">
        <f t="shared" si="0"/>
        <v>fail</v>
      </c>
      <c r="H4" s="14">
        <f>IF(ISBLANK(F4),0,VLOOKUP(F4,GradeTable,2,FALSE))</f>
        <v>0</v>
      </c>
      <c r="I4" s="14">
        <f>VLOOKUP(F4,GradeTable,3,FALSE)</f>
        <v>1</v>
      </c>
      <c r="J4" s="14"/>
      <c r="K4" s="16" t="b">
        <f t="shared" si="1"/>
        <v>0</v>
      </c>
      <c r="L4" s="9"/>
      <c r="M4" s="9"/>
      <c r="N4" s="9"/>
    </row>
    <row r="5" spans="1:14" x14ac:dyDescent="0.35">
      <c r="A5" s="9" t="s">
        <v>15</v>
      </c>
      <c r="B5" s="10">
        <v>3</v>
      </c>
      <c r="C5" s="9">
        <v>1</v>
      </c>
      <c r="D5" s="9">
        <v>1</v>
      </c>
      <c r="E5" s="9"/>
      <c r="F5" s="9" t="s">
        <v>30</v>
      </c>
      <c r="G5" s="16" t="str">
        <f t="shared" si="0"/>
        <v>fail</v>
      </c>
      <c r="H5" s="14">
        <f>IF(ISBLANK(F5),0,VLOOKUP(F5,GradeTable,2,FALSE))</f>
        <v>0</v>
      </c>
      <c r="I5" s="14">
        <f>VLOOKUP(F5,GradeTable,3,FALSE)</f>
        <v>0</v>
      </c>
      <c r="J5" s="14"/>
      <c r="K5" s="16" t="b">
        <f t="shared" si="1"/>
        <v>0</v>
      </c>
      <c r="L5" s="9"/>
      <c r="M5" s="9"/>
      <c r="N5" s="9"/>
    </row>
    <row r="6" spans="1:14" x14ac:dyDescent="0.35">
      <c r="A6" s="9" t="s">
        <v>25</v>
      </c>
      <c r="B6" s="10">
        <v>2.7</v>
      </c>
      <c r="C6" s="9">
        <v>1</v>
      </c>
      <c r="D6" s="9">
        <v>1</v>
      </c>
      <c r="E6" s="9"/>
      <c r="F6" s="9" t="s">
        <v>31</v>
      </c>
      <c r="G6" s="16" t="str">
        <f t="shared" si="0"/>
        <v>fail</v>
      </c>
      <c r="H6" s="14">
        <f>IF(ISBLANK(F6),0,VLOOKUP(F6,GradeTable,2,FALSE))</f>
        <v>0</v>
      </c>
      <c r="I6" s="14">
        <f>VLOOKUP(F6,GradeTable,3,FALSE)</f>
        <v>0</v>
      </c>
      <c r="J6" s="14"/>
      <c r="K6" s="16" t="b">
        <f t="shared" si="1"/>
        <v>0</v>
      </c>
      <c r="L6" s="9"/>
      <c r="M6" s="9"/>
      <c r="N6" s="9"/>
    </row>
    <row r="7" spans="1:14" x14ac:dyDescent="0.35">
      <c r="A7" s="9" t="s">
        <v>26</v>
      </c>
      <c r="B7" s="10">
        <v>2.2999999999999998</v>
      </c>
      <c r="C7" s="9">
        <v>1</v>
      </c>
      <c r="D7" s="9">
        <v>1</v>
      </c>
      <c r="E7" s="9"/>
      <c r="F7" s="9" t="s">
        <v>32</v>
      </c>
      <c r="G7" s="16" t="str">
        <f t="shared" si="0"/>
        <v>fail</v>
      </c>
      <c r="H7" s="14">
        <f>IF(ISBLANK(F7),0,VLOOKUP(F7,GradeTable,2,FALSE))</f>
        <v>0</v>
      </c>
      <c r="I7" s="14">
        <f>VLOOKUP(F7,GradeTable,3,FALSE)</f>
        <v>0</v>
      </c>
      <c r="J7" s="14"/>
      <c r="K7" s="16" t="b">
        <f t="shared" si="1"/>
        <v>0</v>
      </c>
      <c r="L7" s="9"/>
      <c r="M7" s="9"/>
      <c r="N7" s="9"/>
    </row>
    <row r="8" spans="1:14" x14ac:dyDescent="0.35">
      <c r="A8" s="9" t="s">
        <v>16</v>
      </c>
      <c r="B8" s="10">
        <v>2</v>
      </c>
      <c r="C8" s="9">
        <v>1</v>
      </c>
      <c r="D8" s="9">
        <v>1</v>
      </c>
      <c r="E8" s="9"/>
      <c r="F8" s="9" t="s">
        <v>33</v>
      </c>
      <c r="G8" s="16" t="str">
        <f t="shared" si="0"/>
        <v>pass</v>
      </c>
      <c r="H8" s="14">
        <f>IF(ISBLANK(F8),0,VLOOKUP(F8,GradeTable,2,FALSE))</f>
        <v>0</v>
      </c>
      <c r="I8" s="14">
        <f>VLOOKUP(F8,GradeTable,3,FALSE)</f>
        <v>0</v>
      </c>
      <c r="J8" s="14"/>
      <c r="K8" s="16" t="b">
        <f t="shared" si="1"/>
        <v>0</v>
      </c>
      <c r="L8" s="9"/>
      <c r="M8" s="9"/>
      <c r="N8" s="9"/>
    </row>
    <row r="9" spans="1:14" x14ac:dyDescent="0.35">
      <c r="A9" s="9" t="s">
        <v>27</v>
      </c>
      <c r="B9" s="10">
        <v>1.7</v>
      </c>
      <c r="C9" s="9">
        <v>1</v>
      </c>
      <c r="D9" s="9">
        <v>1</v>
      </c>
      <c r="E9" s="9"/>
      <c r="F9" s="9" t="s">
        <v>34</v>
      </c>
      <c r="G9" s="16" t="str">
        <f t="shared" si="0"/>
        <v>fail</v>
      </c>
      <c r="H9" s="14">
        <f>IF(ISBLANK(F9),0,VLOOKUP(F9,GradeTable,2,FALSE))</f>
        <v>0</v>
      </c>
      <c r="I9" s="14">
        <f>VLOOKUP(F9,GradeTable,3,FALSE)</f>
        <v>0</v>
      </c>
      <c r="J9" s="14"/>
      <c r="K9" s="16" t="b">
        <f t="shared" si="1"/>
        <v>0</v>
      </c>
      <c r="L9" s="9"/>
      <c r="M9" s="9"/>
      <c r="N9" s="9"/>
    </row>
    <row r="10" spans="1:14" x14ac:dyDescent="0.35">
      <c r="A10" s="9" t="s">
        <v>28</v>
      </c>
      <c r="B10" s="10">
        <v>1.3</v>
      </c>
      <c r="C10" s="9">
        <v>1</v>
      </c>
      <c r="D10" s="9">
        <v>1</v>
      </c>
      <c r="E10" s="9"/>
      <c r="F10" s="9"/>
      <c r="G10" s="16"/>
      <c r="H10" s="9"/>
      <c r="I10" s="9"/>
      <c r="J10" s="9"/>
      <c r="K10" s="9"/>
      <c r="L10" s="9"/>
      <c r="M10" s="9"/>
      <c r="N10" s="9"/>
    </row>
    <row r="11" spans="1:14" x14ac:dyDescent="0.35">
      <c r="A11" s="9" t="s">
        <v>29</v>
      </c>
      <c r="B11" s="10">
        <v>1</v>
      </c>
      <c r="C11" s="9">
        <v>1</v>
      </c>
      <c r="D11" s="9">
        <v>1</v>
      </c>
      <c r="E11" s="9"/>
      <c r="F11" s="9"/>
      <c r="G11" s="16"/>
      <c r="H11" s="9"/>
      <c r="I11" s="9"/>
      <c r="J11" s="9"/>
      <c r="K11" s="9"/>
      <c r="L11" s="9"/>
      <c r="M11" s="9"/>
      <c r="N11" s="9"/>
    </row>
    <row r="12" spans="1:14" x14ac:dyDescent="0.35">
      <c r="A12" s="9" t="s">
        <v>19</v>
      </c>
      <c r="B12" s="10">
        <v>0.7</v>
      </c>
      <c r="C12" s="9">
        <v>1</v>
      </c>
      <c r="D12" s="9">
        <v>1</v>
      </c>
      <c r="E12" s="9"/>
      <c r="F12" s="9"/>
      <c r="G12" s="16"/>
      <c r="H12" s="9"/>
      <c r="I12" s="9"/>
      <c r="J12" s="9"/>
      <c r="K12" s="9"/>
      <c r="L12" s="9"/>
      <c r="M12" s="9"/>
      <c r="N12" s="9"/>
    </row>
    <row r="13" spans="1:14" x14ac:dyDescent="0.35">
      <c r="A13" s="9" t="s">
        <v>20</v>
      </c>
      <c r="B13" s="10">
        <v>0</v>
      </c>
      <c r="C13" s="9">
        <v>1</v>
      </c>
      <c r="D13" s="9">
        <v>0</v>
      </c>
      <c r="E13" s="9"/>
      <c r="F13" s="9"/>
      <c r="G13" s="16"/>
      <c r="H13" s="9"/>
      <c r="I13" s="9"/>
      <c r="J13" s="9"/>
      <c r="K13" s="9"/>
      <c r="L13" s="9"/>
      <c r="M13" s="9"/>
      <c r="N13" s="9"/>
    </row>
    <row r="14" spans="1:14" x14ac:dyDescent="0.35">
      <c r="A14" s="9" t="s">
        <v>30</v>
      </c>
      <c r="B14" s="10">
        <v>0</v>
      </c>
      <c r="C14" s="9">
        <v>0</v>
      </c>
      <c r="D14" s="9">
        <v>0</v>
      </c>
      <c r="E14" s="9"/>
      <c r="F14" s="9"/>
      <c r="G14" s="16"/>
      <c r="H14" s="9"/>
      <c r="I14" s="9"/>
      <c r="J14" s="9"/>
      <c r="K14" s="9"/>
      <c r="L14" s="9"/>
      <c r="M14" s="9"/>
      <c r="N14" s="9"/>
    </row>
    <row r="15" spans="1:14" x14ac:dyDescent="0.35">
      <c r="A15" s="9" t="s">
        <v>31</v>
      </c>
      <c r="B15" s="10">
        <v>0</v>
      </c>
      <c r="C15" s="9">
        <v>0</v>
      </c>
      <c r="D15" s="9">
        <v>1</v>
      </c>
      <c r="E15" s="9"/>
      <c r="F15" s="9"/>
      <c r="G15" s="16"/>
      <c r="H15" s="9"/>
      <c r="I15" s="9"/>
      <c r="J15" s="9"/>
      <c r="K15" s="9"/>
      <c r="L15" s="9"/>
      <c r="M15" s="9"/>
      <c r="N15" s="9"/>
    </row>
    <row r="16" spans="1:14" x14ac:dyDescent="0.35">
      <c r="A16" s="9" t="s">
        <v>32</v>
      </c>
      <c r="B16" s="10">
        <v>0</v>
      </c>
      <c r="C16" s="9">
        <v>0</v>
      </c>
      <c r="D16" s="9">
        <v>0</v>
      </c>
      <c r="E16" s="9"/>
      <c r="F16" s="9"/>
      <c r="G16" s="16"/>
      <c r="H16" s="9"/>
      <c r="I16" s="9"/>
      <c r="J16" s="9"/>
      <c r="K16" s="9"/>
      <c r="L16" s="9"/>
      <c r="M16" s="9"/>
      <c r="N16" s="9"/>
    </row>
    <row r="17" spans="1:14" x14ac:dyDescent="0.35">
      <c r="A17" s="9" t="s">
        <v>33</v>
      </c>
      <c r="B17" s="10">
        <v>0</v>
      </c>
      <c r="C17" s="9">
        <v>0</v>
      </c>
      <c r="D17" s="9">
        <v>1</v>
      </c>
      <c r="E17" s="9"/>
      <c r="F17" s="9"/>
      <c r="G17" s="16"/>
      <c r="H17" s="9"/>
      <c r="I17" s="9"/>
      <c r="J17" s="9"/>
      <c r="K17" s="9"/>
      <c r="L17" s="9"/>
      <c r="M17" s="9"/>
      <c r="N17" s="9"/>
    </row>
    <row r="18" spans="1:14" x14ac:dyDescent="0.35">
      <c r="A18" s="9" t="s">
        <v>34</v>
      </c>
      <c r="B18" s="10">
        <v>0</v>
      </c>
      <c r="C18" s="9">
        <v>0</v>
      </c>
      <c r="D18" s="9">
        <v>1</v>
      </c>
      <c r="E18" s="9"/>
      <c r="F18" s="9"/>
      <c r="G18" s="16"/>
      <c r="H18" s="9"/>
      <c r="I18" s="9"/>
      <c r="J18" s="9"/>
      <c r="K18" s="9"/>
      <c r="L18" s="9"/>
      <c r="M18" s="9"/>
      <c r="N18" s="9"/>
    </row>
    <row r="19" spans="1:14" x14ac:dyDescent="0.35">
      <c r="A19" s="9"/>
      <c r="B19" s="10"/>
      <c r="C19" s="9"/>
      <c r="D19" s="9"/>
      <c r="E19" s="9"/>
      <c r="F19" s="9"/>
      <c r="G19" s="16"/>
      <c r="H19" s="9"/>
      <c r="I19" s="9"/>
      <c r="J19" s="9"/>
      <c r="K19" s="9"/>
      <c r="L19" s="9"/>
      <c r="M19" s="9"/>
      <c r="N19" s="9"/>
    </row>
    <row r="20" spans="1:14" x14ac:dyDescent="0.35">
      <c r="A20" s="9"/>
      <c r="B20" s="10"/>
      <c r="C20" s="9"/>
      <c r="D20" s="9"/>
      <c r="E20" s="9"/>
      <c r="F20" s="9"/>
      <c r="G20" s="16"/>
      <c r="H20" s="9"/>
      <c r="I20" s="9"/>
      <c r="J20" s="9"/>
      <c r="K20" s="9"/>
      <c r="L20" s="9"/>
      <c r="M20" s="9"/>
      <c r="N20" s="9"/>
    </row>
    <row r="21" spans="1:14" x14ac:dyDescent="0.35">
      <c r="A21" s="9"/>
      <c r="B21" s="10"/>
      <c r="C21" s="9"/>
      <c r="D21" s="9"/>
      <c r="E21" s="9"/>
      <c r="F21" s="9"/>
      <c r="G21" s="16"/>
      <c r="H21" s="9"/>
      <c r="I21" s="9"/>
      <c r="J21" s="9"/>
      <c r="K21" s="9"/>
      <c r="L21" s="9"/>
      <c r="M21" s="9"/>
      <c r="N21" s="9"/>
    </row>
    <row r="22" spans="1:14" x14ac:dyDescent="0.35">
      <c r="A22" s="9"/>
      <c r="B22" s="9"/>
      <c r="C22" s="9"/>
      <c r="D22" s="9"/>
      <c r="E22" s="9"/>
      <c r="F22" s="9"/>
      <c r="G22" s="16"/>
      <c r="H22" s="9"/>
      <c r="I22" s="9"/>
      <c r="J22" s="9"/>
      <c r="K22" s="9"/>
      <c r="L22" s="9"/>
      <c r="M22" s="9"/>
      <c r="N22" s="9"/>
    </row>
    <row r="23" spans="1:14" x14ac:dyDescent="0.35">
      <c r="A23" s="9"/>
      <c r="B23" s="9"/>
      <c r="C23" s="9"/>
      <c r="D23" s="9"/>
      <c r="E23" s="9"/>
      <c r="F23" s="9"/>
      <c r="G23" s="16"/>
      <c r="H23" s="9"/>
      <c r="I23" s="9"/>
      <c r="J23" s="9"/>
      <c r="K23" s="9"/>
      <c r="L23" s="9"/>
      <c r="M23" s="9"/>
      <c r="N23" s="9"/>
    </row>
    <row r="24" spans="1:14" x14ac:dyDescent="0.35">
      <c r="A24" s="9"/>
      <c r="B24" s="9"/>
      <c r="C24" s="9"/>
      <c r="D24" s="9"/>
      <c r="E24" s="9"/>
      <c r="F24" s="9"/>
      <c r="G24" s="16"/>
      <c r="H24" s="9"/>
      <c r="I24" s="9"/>
      <c r="J24" s="9"/>
      <c r="K24" s="9"/>
      <c r="L24" s="9"/>
      <c r="M24" s="9"/>
      <c r="N24" s="9"/>
    </row>
    <row r="25" spans="1:14" x14ac:dyDescent="0.35">
      <c r="A25" s="9"/>
      <c r="B25" s="9"/>
      <c r="C25" s="9"/>
      <c r="D25" s="9"/>
      <c r="E25" s="9"/>
      <c r="F25" s="9"/>
      <c r="G25" s="16"/>
      <c r="H25" s="9"/>
      <c r="I25" s="9"/>
      <c r="J25" s="9"/>
      <c r="K25" s="9"/>
      <c r="L25" s="9"/>
      <c r="M25" s="9"/>
      <c r="N25" s="9"/>
    </row>
    <row r="26" spans="1:14" x14ac:dyDescent="0.35">
      <c r="A26" s="9"/>
      <c r="B26" s="9"/>
      <c r="C26" s="9"/>
      <c r="D26" s="9"/>
      <c r="E26" s="9"/>
      <c r="F26" s="9"/>
      <c r="G26" s="16"/>
      <c r="H26" s="9"/>
      <c r="I26" s="9"/>
      <c r="J26" s="9"/>
      <c r="K26" s="9"/>
      <c r="L26" s="9"/>
      <c r="M26" s="9"/>
      <c r="N26" s="9"/>
    </row>
    <row r="27" spans="1:14" x14ac:dyDescent="0.35">
      <c r="A27" s="9"/>
      <c r="B27" s="9"/>
      <c r="C27" s="9"/>
      <c r="D27" s="9"/>
      <c r="E27" s="9"/>
      <c r="F27" s="9"/>
      <c r="G27" s="16"/>
      <c r="H27" s="9"/>
      <c r="I27" s="9"/>
      <c r="J27" s="9"/>
      <c r="K27" s="9"/>
      <c r="L27" s="9"/>
      <c r="M27" s="9"/>
      <c r="N27" s="9"/>
    </row>
  </sheetData>
  <pageMargins left="0.45" right="0.45" top="0.75" bottom="0.75" header="0.3" footer="0.3"/>
  <pageSetup orientation="portrait" r:id="rId1"/>
  <headerFooter>
    <oddHeader>&amp;L(put your name here)&amp;CCIT 110 (put semester and year here)&amp;RDate Printed: &amp;D</oddHeader>
    <oddFooter>&amp;LFile: &amp;F&amp;CPage: &amp;P of &amp;N&amp;RSheet: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2" sqref="C12"/>
    </sheetView>
  </sheetViews>
  <sheetFormatPr defaultRowHeight="14.5" x14ac:dyDescent="0.35"/>
  <cols>
    <col min="1" max="1" width="13.7265625" bestFit="1" customWidth="1"/>
    <col min="2" max="4" width="10.453125" customWidth="1"/>
  </cols>
  <sheetData>
    <row r="1" spans="1:8" x14ac:dyDescent="0.35">
      <c r="B1" s="5" t="s">
        <v>37</v>
      </c>
      <c r="C1" s="5" t="s">
        <v>38</v>
      </c>
      <c r="D1" s="5" t="s">
        <v>39</v>
      </c>
    </row>
    <row r="2" spans="1:8" x14ac:dyDescent="0.35">
      <c r="A2" t="s">
        <v>36</v>
      </c>
      <c r="B2" s="21">
        <v>15</v>
      </c>
      <c r="C2" s="22">
        <v>3.55</v>
      </c>
      <c r="D2" s="3">
        <f>B2*C2</f>
        <v>53.25</v>
      </c>
    </row>
    <row r="3" spans="1:8" x14ac:dyDescent="0.35">
      <c r="A3" t="s">
        <v>70</v>
      </c>
      <c r="B3" s="21">
        <v>18</v>
      </c>
      <c r="C3" s="22">
        <v>3</v>
      </c>
      <c r="D3" s="3">
        <f>B3*C3</f>
        <v>54</v>
      </c>
    </row>
    <row r="4" spans="1:8" x14ac:dyDescent="0.35">
      <c r="C4" s="3"/>
      <c r="D4" s="3"/>
    </row>
    <row r="5" spans="1:8" x14ac:dyDescent="0.35">
      <c r="A5" t="s">
        <v>71</v>
      </c>
      <c r="B5">
        <f>B2+B3</f>
        <v>33</v>
      </c>
      <c r="C5" s="4">
        <f>D5/B5</f>
        <v>3.25</v>
      </c>
      <c r="D5" s="3">
        <f>D2+D3</f>
        <v>107.25</v>
      </c>
    </row>
    <row r="6" spans="1:8" x14ac:dyDescent="0.35">
      <c r="C6" s="4"/>
      <c r="D6" s="3"/>
    </row>
    <row r="7" spans="1:8" x14ac:dyDescent="0.35">
      <c r="C7" s="4"/>
      <c r="D7" s="3"/>
    </row>
    <row r="8" spans="1:8" x14ac:dyDescent="0.35">
      <c r="C8" s="4"/>
      <c r="D8" s="3"/>
    </row>
    <row r="9" spans="1:8" x14ac:dyDescent="0.35">
      <c r="B9" s="5" t="s">
        <v>37</v>
      </c>
      <c r="C9" s="5" t="s">
        <v>38</v>
      </c>
      <c r="D9" s="20" t="s">
        <v>39</v>
      </c>
    </row>
    <row r="10" spans="1:8" x14ac:dyDescent="0.35">
      <c r="A10" t="s">
        <v>36</v>
      </c>
      <c r="B10" s="21">
        <v>15</v>
      </c>
      <c r="C10" s="22">
        <v>3.55</v>
      </c>
      <c r="D10" s="3">
        <f>B10*C10</f>
        <v>53.25</v>
      </c>
    </row>
    <row r="11" spans="1:8" x14ac:dyDescent="0.35">
      <c r="A11" t="s">
        <v>40</v>
      </c>
      <c r="B11" s="21">
        <v>120</v>
      </c>
      <c r="C11" s="22">
        <v>3</v>
      </c>
      <c r="D11" s="3">
        <f>B11*C11</f>
        <v>360</v>
      </c>
    </row>
    <row r="12" spans="1:8" x14ac:dyDescent="0.35">
      <c r="C12" s="3"/>
      <c r="D12" s="3"/>
    </row>
    <row r="13" spans="1:8" x14ac:dyDescent="0.35">
      <c r="A13" t="s">
        <v>41</v>
      </c>
      <c r="B13">
        <f>B11-B10</f>
        <v>105</v>
      </c>
      <c r="C13" s="4">
        <f>D13/B13</f>
        <v>2.9214285714285713</v>
      </c>
      <c r="D13" s="3">
        <f>D11-D10</f>
        <v>306.75</v>
      </c>
    </row>
    <row r="14" spans="1:8" x14ac:dyDescent="0.35">
      <c r="D14" s="3"/>
    </row>
    <row r="15" spans="1:8" x14ac:dyDescent="0.35">
      <c r="D15" s="3"/>
    </row>
    <row r="16" spans="1:8" x14ac:dyDescent="0.35">
      <c r="A16" s="19" t="s">
        <v>72</v>
      </c>
      <c r="B16" s="19"/>
      <c r="C16" s="19"/>
      <c r="D16" s="19"/>
      <c r="E16" s="19"/>
      <c r="F16" s="19"/>
      <c r="G16" s="19"/>
      <c r="H16" s="19"/>
    </row>
    <row r="17" spans="1:8" x14ac:dyDescent="0.35">
      <c r="A17" s="19" t="s">
        <v>73</v>
      </c>
      <c r="B17" s="19"/>
      <c r="C17" s="19"/>
      <c r="D17" s="19"/>
      <c r="E17" s="19"/>
      <c r="F17" s="19"/>
      <c r="G17" s="19"/>
      <c r="H17" s="19"/>
    </row>
  </sheetData>
  <sheetProtection sheet="1" objects="1" scenarios="1"/>
  <mergeCells count="2">
    <mergeCell ref="A16:H16"/>
    <mergeCell ref="A17:H17"/>
  </mergeCells>
  <pageMargins left="0.45" right="0.45" top="0.75" bottom="0.75" header="0.3" footer="0.3"/>
  <pageSetup orientation="portrait" r:id="rId1"/>
  <headerFooter>
    <oddHeader>&amp;L(put your name here)&amp;CCIT 110 (put semester and year here)&amp;RDate Printed: &amp;D</oddHeader>
    <oddFooter>&amp;LFile: &amp;F&amp;CPage: &amp;P of &amp;N&amp;RSheet: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tabSelected="1" workbookViewId="0">
      <pane ySplit="1" topLeftCell="A4" activePane="bottomLeft" state="frozen"/>
      <selection activeCell="C23" sqref="C23"/>
      <selection pane="bottomLeft" activeCell="L17" sqref="L17"/>
    </sheetView>
  </sheetViews>
  <sheetFormatPr defaultRowHeight="14.5" x14ac:dyDescent="0.35"/>
  <cols>
    <col min="1" max="1" width="6.7265625" style="2" bestFit="1" customWidth="1"/>
    <col min="2" max="2" width="5.36328125" style="2" bestFit="1" customWidth="1"/>
    <col min="3" max="3" width="7.26953125" style="2" bestFit="1" customWidth="1"/>
    <col min="4" max="4" width="5.1796875" style="2" bestFit="1" customWidth="1"/>
    <col min="5" max="5" width="4" style="2" bestFit="1" customWidth="1"/>
    <col min="6" max="6" width="20" style="2" bestFit="1" customWidth="1"/>
    <col min="7" max="7" width="4.81640625" style="2" bestFit="1" customWidth="1"/>
    <col min="8" max="8" width="5.453125" style="2" bestFit="1" customWidth="1"/>
    <col min="9" max="9" width="5.54296875" style="2" bestFit="1" customWidth="1"/>
    <col min="10" max="10" width="8" style="2" bestFit="1" customWidth="1"/>
    <col min="11" max="13" width="7.7265625" style="2" bestFit="1" customWidth="1"/>
    <col min="14" max="16384" width="8.7265625" style="2"/>
  </cols>
  <sheetData>
    <row r="1" spans="1:14" x14ac:dyDescent="0.35">
      <c r="A1" s="6" t="s">
        <v>0</v>
      </c>
      <c r="B1" s="6" t="s">
        <v>52</v>
      </c>
      <c r="C1" s="6" t="s">
        <v>53</v>
      </c>
      <c r="D1" s="6" t="s">
        <v>1</v>
      </c>
      <c r="E1" s="6" t="s">
        <v>2</v>
      </c>
      <c r="F1" s="6" t="s">
        <v>3</v>
      </c>
      <c r="G1" s="6" t="s">
        <v>58</v>
      </c>
      <c r="H1" s="6" t="s">
        <v>4</v>
      </c>
      <c r="I1" s="6" t="s">
        <v>9</v>
      </c>
      <c r="J1" s="6" t="s">
        <v>12</v>
      </c>
      <c r="K1" s="6" t="s">
        <v>10</v>
      </c>
      <c r="L1" s="6" t="s">
        <v>11</v>
      </c>
      <c r="M1" s="6" t="s">
        <v>13</v>
      </c>
      <c r="N1" s="1"/>
    </row>
    <row r="2" spans="1:14" x14ac:dyDescent="0.35">
      <c r="A2" s="7">
        <v>2</v>
      </c>
      <c r="B2" s="8">
        <v>2020</v>
      </c>
      <c r="C2" s="7" t="s">
        <v>56</v>
      </c>
      <c r="D2" s="16" t="s">
        <v>64</v>
      </c>
      <c r="E2" s="16">
        <v>110</v>
      </c>
      <c r="F2" s="16" t="s">
        <v>84</v>
      </c>
      <c r="G2" s="16" t="s">
        <v>60</v>
      </c>
      <c r="H2" s="7">
        <v>3</v>
      </c>
      <c r="I2" s="13"/>
      <c r="J2" s="10">
        <f>IF(ISBLANK($I2),0,VLOOKUP($I2,GradeTable,2,FALSE))</f>
        <v>0</v>
      </c>
      <c r="K2" s="7">
        <f>IF(ISBLANK($I2),0,VLOOKUP($I2,GradeTable,3,FALSE)*$H2)</f>
        <v>0</v>
      </c>
      <c r="L2" s="7">
        <f>IF(ISBLANK($I2),0,VLOOKUP($I2,GradeTable,4,FALSE)*$H2)</f>
        <v>0</v>
      </c>
      <c r="M2" s="10">
        <f>J2*L2</f>
        <v>0</v>
      </c>
    </row>
    <row r="3" spans="1:14" x14ac:dyDescent="0.35">
      <c r="A3" s="7">
        <v>6</v>
      </c>
      <c r="B3" s="8">
        <v>2020</v>
      </c>
      <c r="C3" s="7" t="s">
        <v>56</v>
      </c>
      <c r="D3" s="16" t="s">
        <v>64</v>
      </c>
      <c r="E3" s="16">
        <v>190</v>
      </c>
      <c r="F3" s="16" t="s">
        <v>85</v>
      </c>
      <c r="G3" s="16" t="s">
        <v>60</v>
      </c>
      <c r="H3" s="7">
        <v>3</v>
      </c>
      <c r="I3" s="13"/>
      <c r="J3" s="10">
        <f>IF(ISBLANK($I3),0,VLOOKUP($I3,GradeTable,2,FALSE))</f>
        <v>0</v>
      </c>
      <c r="K3" s="7">
        <f>IF(ISBLANK($I3),0,VLOOKUP($I3,GradeTable,3,FALSE)*$H3)</f>
        <v>0</v>
      </c>
      <c r="L3" s="7">
        <f>IF(ISBLANK($I3),0,VLOOKUP($I3,GradeTable,4,FALSE)*$H3)</f>
        <v>0</v>
      </c>
      <c r="M3" s="10">
        <f>J3*L3</f>
        <v>0</v>
      </c>
    </row>
    <row r="4" spans="1:14" x14ac:dyDescent="0.35">
      <c r="A4" s="7">
        <v>9</v>
      </c>
      <c r="B4" s="8">
        <v>202</v>
      </c>
      <c r="C4" s="7" t="s">
        <v>56</v>
      </c>
      <c r="D4" s="16" t="s">
        <v>64</v>
      </c>
      <c r="E4" s="16">
        <v>202</v>
      </c>
      <c r="F4" s="16" t="s">
        <v>86</v>
      </c>
      <c r="G4" s="16" t="s">
        <v>60</v>
      </c>
      <c r="H4" s="7">
        <v>3</v>
      </c>
      <c r="I4" s="13"/>
      <c r="J4" s="10">
        <f>IF(ISBLANK($I4),0,VLOOKUP($I4,GradeTable,2,FALSE))</f>
        <v>0</v>
      </c>
      <c r="K4" s="7">
        <f>IF(ISBLANK($I4),0,VLOOKUP($I4,GradeTable,3,FALSE)*$H4)</f>
        <v>0</v>
      </c>
      <c r="L4" s="7">
        <f>IF(ISBLANK($I4),0,VLOOKUP($I4,GradeTable,4,FALSE)*$H4)</f>
        <v>0</v>
      </c>
      <c r="M4" s="10">
        <f>J4*L4</f>
        <v>0</v>
      </c>
    </row>
    <row r="5" spans="1:14" x14ac:dyDescent="0.35">
      <c r="A5" s="7">
        <v>10</v>
      </c>
      <c r="B5" s="8">
        <v>2020</v>
      </c>
      <c r="C5" s="7" t="s">
        <v>56</v>
      </c>
      <c r="D5" s="16" t="s">
        <v>87</v>
      </c>
      <c r="E5" s="16">
        <v>230</v>
      </c>
      <c r="F5" s="16" t="s">
        <v>88</v>
      </c>
      <c r="G5" s="16" t="s">
        <v>59</v>
      </c>
      <c r="H5" s="7">
        <v>3</v>
      </c>
      <c r="I5" s="13"/>
      <c r="J5" s="10">
        <f>IF(ISBLANK($I5),0,VLOOKUP($I5,GradeTable,2,FALSE))</f>
        <v>0</v>
      </c>
      <c r="K5" s="7">
        <f>IF(ISBLANK($I5),0,VLOOKUP($I5,GradeTable,3,FALSE)*$H5)</f>
        <v>0</v>
      </c>
      <c r="L5" s="7">
        <f>IF(ISBLANK($I5),0,VLOOKUP($I5,GradeTable,4,FALSE)*$H5)</f>
        <v>0</v>
      </c>
      <c r="M5" s="10">
        <f>J5*L5</f>
        <v>0</v>
      </c>
    </row>
    <row r="6" spans="1:14" x14ac:dyDescent="0.35">
      <c r="A6" s="7">
        <v>3</v>
      </c>
      <c r="B6" s="8">
        <v>2020</v>
      </c>
      <c r="C6" s="7" t="s">
        <v>56</v>
      </c>
      <c r="D6" s="16" t="s">
        <v>5</v>
      </c>
      <c r="E6" s="16">
        <v>102</v>
      </c>
      <c r="F6" s="16" t="s">
        <v>89</v>
      </c>
      <c r="G6" s="16" t="s">
        <v>59</v>
      </c>
      <c r="H6" s="7">
        <v>3</v>
      </c>
      <c r="I6" s="13"/>
      <c r="J6" s="10">
        <f>IF(ISBLANK($I6),0,VLOOKUP($I6,GradeTable,2,FALSE))</f>
        <v>0</v>
      </c>
      <c r="K6" s="7">
        <f>IF(ISBLANK($I6),0,VLOOKUP($I6,GradeTable,3,FALSE)*$H6)</f>
        <v>0</v>
      </c>
      <c r="L6" s="7">
        <f>IF(ISBLANK($I6),0,VLOOKUP($I6,GradeTable,4,FALSE)*$H6)</f>
        <v>0</v>
      </c>
      <c r="M6" s="10">
        <f>J6*L6</f>
        <v>0</v>
      </c>
    </row>
    <row r="7" spans="1:14" x14ac:dyDescent="0.35">
      <c r="A7" s="7">
        <v>4</v>
      </c>
      <c r="B7" s="8">
        <v>2020</v>
      </c>
      <c r="C7" s="7" t="s">
        <v>90</v>
      </c>
      <c r="D7" s="16" t="s">
        <v>6</v>
      </c>
      <c r="E7" s="16">
        <v>110</v>
      </c>
      <c r="F7" s="16" t="s">
        <v>91</v>
      </c>
      <c r="G7" s="16" t="s">
        <v>59</v>
      </c>
      <c r="H7" s="7">
        <v>3</v>
      </c>
      <c r="I7" s="13"/>
      <c r="J7" s="10">
        <f>IF(ISBLANK($I7),0,VLOOKUP($I7,GradeTable,2,FALSE))</f>
        <v>0</v>
      </c>
      <c r="K7" s="7">
        <f>IF(ISBLANK($I7),0,VLOOKUP($I7,GradeTable,3,FALSE)*$H7)</f>
        <v>0</v>
      </c>
      <c r="L7" s="7">
        <f>IF(ISBLANK($I7),0,VLOOKUP($I7,GradeTable,4,FALSE)*$H7)</f>
        <v>0</v>
      </c>
      <c r="M7" s="10">
        <f>J7*L7</f>
        <v>0</v>
      </c>
    </row>
    <row r="8" spans="1:14" x14ac:dyDescent="0.35">
      <c r="A8" s="7">
        <v>5</v>
      </c>
      <c r="B8" s="8">
        <v>2019</v>
      </c>
      <c r="C8" s="7" t="s">
        <v>55</v>
      </c>
      <c r="D8" s="16" t="s">
        <v>64</v>
      </c>
      <c r="E8" s="16">
        <v>131</v>
      </c>
      <c r="F8" s="16" t="s">
        <v>92</v>
      </c>
      <c r="G8" s="16" t="s">
        <v>59</v>
      </c>
      <c r="H8" s="7">
        <v>3</v>
      </c>
      <c r="I8" s="13" t="s">
        <v>17</v>
      </c>
      <c r="J8" s="10">
        <f>IF(ISBLANK($I8),0,VLOOKUP($I8,GradeTable,2,FALSE))</f>
        <v>3.7</v>
      </c>
      <c r="K8" s="7">
        <f>IF(ISBLANK($I8),0,VLOOKUP($I8,GradeTable,3,FALSE)*$H8)</f>
        <v>3</v>
      </c>
      <c r="L8" s="7">
        <f>IF(ISBLANK($I8),0,VLOOKUP($I8,GradeTable,4,FALSE)*$H8)</f>
        <v>3</v>
      </c>
      <c r="M8" s="10">
        <f>J8*L8</f>
        <v>11.100000000000001</v>
      </c>
    </row>
    <row r="9" spans="1:14" x14ac:dyDescent="0.35">
      <c r="A9" s="7">
        <v>8</v>
      </c>
      <c r="B9" s="8">
        <v>2019</v>
      </c>
      <c r="C9" s="7" t="s">
        <v>55</v>
      </c>
      <c r="D9" s="16" t="s">
        <v>64</v>
      </c>
      <c r="E9" s="16">
        <v>201</v>
      </c>
      <c r="F9" s="16" t="s">
        <v>93</v>
      </c>
      <c r="G9" s="16" t="s">
        <v>60</v>
      </c>
      <c r="H9" s="7">
        <v>3</v>
      </c>
      <c r="I9" s="13" t="s">
        <v>14</v>
      </c>
      <c r="J9" s="10">
        <f>IF(ISBLANK($I9),0,VLOOKUP($I9,GradeTable,2,FALSE))</f>
        <v>4</v>
      </c>
      <c r="K9" s="7">
        <f>IF(ISBLANK($I9),0,VLOOKUP($I9,GradeTable,3,FALSE)*$H9)</f>
        <v>3</v>
      </c>
      <c r="L9" s="7">
        <f>IF(ISBLANK($I9),0,VLOOKUP($I9,GradeTable,4,FALSE)*$H9)</f>
        <v>3</v>
      </c>
      <c r="M9" s="10">
        <f>J9*L9</f>
        <v>12</v>
      </c>
    </row>
    <row r="10" spans="1:14" x14ac:dyDescent="0.35">
      <c r="A10" s="7">
        <v>14</v>
      </c>
      <c r="B10" s="8">
        <v>2019</v>
      </c>
      <c r="C10" s="7" t="s">
        <v>55</v>
      </c>
      <c r="D10" s="16" t="s">
        <v>87</v>
      </c>
      <c r="E10" s="16">
        <v>101</v>
      </c>
      <c r="F10" s="16" t="s">
        <v>94</v>
      </c>
      <c r="G10" s="16" t="s">
        <v>59</v>
      </c>
      <c r="H10" s="7">
        <v>3</v>
      </c>
      <c r="I10" s="13" t="s">
        <v>15</v>
      </c>
      <c r="J10" s="10">
        <f>IF(ISBLANK($I10),0,VLOOKUP($I10,GradeTable,2,FALSE))</f>
        <v>3</v>
      </c>
      <c r="K10" s="7">
        <f>IF(ISBLANK($I10),0,VLOOKUP($I10,GradeTable,3,FALSE)*$H10)</f>
        <v>3</v>
      </c>
      <c r="L10" s="7">
        <f>IF(ISBLANK($I10),0,VLOOKUP($I10,GradeTable,4,FALSE)*$H10)</f>
        <v>3</v>
      </c>
      <c r="M10" s="10">
        <f>J10*L10</f>
        <v>9</v>
      </c>
    </row>
    <row r="11" spans="1:14" x14ac:dyDescent="0.35">
      <c r="A11" s="7">
        <v>1</v>
      </c>
      <c r="B11" s="8">
        <v>2019</v>
      </c>
      <c r="C11" s="7" t="s">
        <v>55</v>
      </c>
      <c r="D11" s="16" t="s">
        <v>43</v>
      </c>
      <c r="E11" s="16">
        <v>221</v>
      </c>
      <c r="F11" s="16" t="s">
        <v>95</v>
      </c>
      <c r="G11" s="16" t="s">
        <v>61</v>
      </c>
      <c r="H11" s="7">
        <v>3</v>
      </c>
      <c r="I11" s="13" t="s">
        <v>15</v>
      </c>
      <c r="J11" s="10">
        <f>IF(ISBLANK($I11),0,VLOOKUP($I11,GradeTable,2,FALSE))</f>
        <v>3</v>
      </c>
      <c r="K11" s="7">
        <f>IF(ISBLANK($I11),0,VLOOKUP($I11,GradeTable,3,FALSE)*$H11)</f>
        <v>3</v>
      </c>
      <c r="L11" s="7">
        <f>IF(ISBLANK($I11),0,VLOOKUP($I11,GradeTable,4,FALSE)*$H11)</f>
        <v>3</v>
      </c>
      <c r="M11" s="10">
        <f>J11*L11</f>
        <v>9</v>
      </c>
    </row>
    <row r="12" spans="1:14" x14ac:dyDescent="0.35">
      <c r="A12" s="7">
        <v>7</v>
      </c>
      <c r="B12" s="8">
        <v>2019</v>
      </c>
      <c r="C12" s="7" t="s">
        <v>55</v>
      </c>
      <c r="D12" s="16" t="s">
        <v>96</v>
      </c>
      <c r="E12" s="16">
        <v>105</v>
      </c>
      <c r="F12" s="16" t="s">
        <v>63</v>
      </c>
      <c r="G12" s="16" t="s">
        <v>59</v>
      </c>
      <c r="H12" s="7">
        <v>3</v>
      </c>
      <c r="I12" s="13" t="s">
        <v>14</v>
      </c>
      <c r="J12" s="10">
        <f>IF(ISBLANK($I12),0,VLOOKUP($I12,GradeTable,2,FALSE))</f>
        <v>4</v>
      </c>
      <c r="K12" s="7">
        <f>IF(ISBLANK($I12),0,VLOOKUP($I12,GradeTable,3,FALSE)*$H12)</f>
        <v>3</v>
      </c>
      <c r="L12" s="7">
        <f>IF(ISBLANK($I12),0,VLOOKUP($I12,GradeTable,4,FALSE)*$H12)</f>
        <v>3</v>
      </c>
      <c r="M12" s="10">
        <f>J12*L12</f>
        <v>12</v>
      </c>
    </row>
    <row r="13" spans="1:14" x14ac:dyDescent="0.35">
      <c r="A13" s="7">
        <v>11</v>
      </c>
      <c r="B13" s="8">
        <v>2019</v>
      </c>
      <c r="C13" s="7" t="s">
        <v>56</v>
      </c>
      <c r="D13" s="16" t="s">
        <v>97</v>
      </c>
      <c r="E13" s="16">
        <v>101</v>
      </c>
      <c r="F13" s="16" t="s">
        <v>98</v>
      </c>
      <c r="G13" s="16" t="s">
        <v>33</v>
      </c>
      <c r="H13" s="7">
        <v>3</v>
      </c>
      <c r="I13" s="13"/>
      <c r="J13" s="10">
        <f>IF(ISBLANK($I13),0,VLOOKUP($I13,GradeTable,2,FALSE))</f>
        <v>0</v>
      </c>
      <c r="K13" s="7">
        <f>IF(ISBLANK($I13),0,VLOOKUP($I13,GradeTable,3,FALSE)*$H13)</f>
        <v>0</v>
      </c>
      <c r="L13" s="7">
        <f>IF(ISBLANK($I13),0,VLOOKUP($I13,GradeTable,4,FALSE)*$H13)</f>
        <v>0</v>
      </c>
      <c r="M13" s="10">
        <f>J13*L13</f>
        <v>0</v>
      </c>
    </row>
    <row r="14" spans="1:14" x14ac:dyDescent="0.35">
      <c r="A14" s="7">
        <v>12</v>
      </c>
      <c r="B14" s="8">
        <v>2019</v>
      </c>
      <c r="C14" s="7" t="s">
        <v>56</v>
      </c>
      <c r="D14" s="16" t="s">
        <v>46</v>
      </c>
      <c r="E14" s="16">
        <v>101</v>
      </c>
      <c r="F14" s="16" t="s">
        <v>99</v>
      </c>
      <c r="G14" s="16" t="s">
        <v>33</v>
      </c>
      <c r="H14" s="7">
        <v>3</v>
      </c>
      <c r="I14" s="13"/>
      <c r="J14" s="10">
        <f>IF(ISBLANK($I14),0,VLOOKUP($I14,GradeTable,2,FALSE))</f>
        <v>0</v>
      </c>
      <c r="K14" s="7">
        <f>IF(ISBLANK($I14),0,VLOOKUP($I14,GradeTable,3,FALSE)*$H14)</f>
        <v>0</v>
      </c>
      <c r="L14" s="7">
        <f>IF(ISBLANK($I14),0,VLOOKUP($I14,GradeTable,4,FALSE)*$H14)</f>
        <v>0</v>
      </c>
      <c r="M14" s="10">
        <f>J14*L14</f>
        <v>0</v>
      </c>
    </row>
    <row r="15" spans="1:14" x14ac:dyDescent="0.35">
      <c r="A15" s="7"/>
      <c r="B15" s="7"/>
      <c r="C15" s="7"/>
      <c r="D15" s="16"/>
      <c r="E15" s="16"/>
      <c r="F15" s="16"/>
      <c r="G15" s="16"/>
      <c r="H15" s="7"/>
      <c r="I15" s="13"/>
      <c r="J15" s="10"/>
      <c r="K15" s="7"/>
      <c r="L15" s="7"/>
      <c r="M15" s="10"/>
    </row>
    <row r="16" spans="1:14" x14ac:dyDescent="0.35">
      <c r="A16" s="7">
        <f>COUNT(A1:A14)</f>
        <v>13</v>
      </c>
      <c r="B16" s="16"/>
      <c r="C16" s="16"/>
      <c r="D16" s="16"/>
      <c r="E16" s="16"/>
      <c r="F16" s="16" t="s">
        <v>62</v>
      </c>
      <c r="G16" s="16"/>
      <c r="H16" s="7">
        <f>SUM(H1:H14)</f>
        <v>39</v>
      </c>
      <c r="I16" s="13"/>
      <c r="J16" s="11">
        <f>M16/K16</f>
        <v>3.54</v>
      </c>
      <c r="K16" s="7">
        <f>SUM(K1:K14)</f>
        <v>15</v>
      </c>
      <c r="L16" s="7">
        <f>SUM(L1:L14)</f>
        <v>15</v>
      </c>
      <c r="M16" s="10">
        <f>SUM(M1:M14)</f>
        <v>53.1</v>
      </c>
    </row>
    <row r="17" spans="1:13" x14ac:dyDescent="0.35">
      <c r="A17" s="18" t="s">
        <v>81</v>
      </c>
      <c r="B17" s="18"/>
      <c r="C17" s="17" t="str">
        <f>IF(L16&gt;=120,"you hav eneough credits","you need more credits")</f>
        <v>you need more credits</v>
      </c>
      <c r="D17" s="17"/>
      <c r="E17" s="17"/>
      <c r="F17" s="17" t="str">
        <f>IF(J16:J16&gt;=2,"your GPA is high enough", "your GPA is too low")</f>
        <v>your GPA is high enough</v>
      </c>
      <c r="G17" s="17"/>
      <c r="H17" s="17"/>
      <c r="I17" s="16"/>
      <c r="J17" s="16"/>
      <c r="K17" s="16"/>
      <c r="L17" s="12"/>
      <c r="M17" s="16"/>
    </row>
    <row r="18" spans="1:13" x14ac:dyDescent="0.35">
      <c r="A18" s="7"/>
      <c r="B18" s="16"/>
      <c r="C18" s="16"/>
      <c r="D18" s="16"/>
      <c r="E18" s="16"/>
      <c r="F18" s="16" t="s">
        <v>65</v>
      </c>
      <c r="G18" s="16"/>
      <c r="H18" s="7">
        <f>DSUM($A1:$M14,H1,$A20:$M21)</f>
        <v>12</v>
      </c>
      <c r="I18" s="16"/>
      <c r="J18" s="11">
        <f>M18/K18</f>
        <v>4</v>
      </c>
      <c r="K18" s="7">
        <f>DSUM($A1:$M14,K1,$A20:$M21)</f>
        <v>3</v>
      </c>
      <c r="L18" s="7">
        <f>DSUM($A1:$M14,L1,$A20:$M21)</f>
        <v>3</v>
      </c>
      <c r="M18" s="10">
        <f>DSUM($A1:$M14,M1,$A20:$M21)</f>
        <v>12</v>
      </c>
    </row>
    <row r="19" spans="1:13" x14ac:dyDescent="0.35">
      <c r="A19" s="16"/>
      <c r="B19" s="16"/>
      <c r="C19" s="16"/>
      <c r="D19" s="16"/>
      <c r="E19" s="16"/>
      <c r="F19" s="16"/>
      <c r="G19" s="16"/>
      <c r="H19" s="16"/>
      <c r="I19" s="16"/>
      <c r="J19" s="16"/>
      <c r="K19" s="16"/>
      <c r="L19" s="16"/>
      <c r="M19" s="16"/>
    </row>
    <row r="20" spans="1:13" x14ac:dyDescent="0.35">
      <c r="A20" s="6" t="s">
        <v>0</v>
      </c>
      <c r="B20" s="6" t="s">
        <v>52</v>
      </c>
      <c r="C20" s="6" t="s">
        <v>53</v>
      </c>
      <c r="D20" s="6" t="s">
        <v>1</v>
      </c>
      <c r="E20" s="6" t="s">
        <v>2</v>
      </c>
      <c r="F20" s="6" t="s">
        <v>3</v>
      </c>
      <c r="G20" s="6" t="s">
        <v>58</v>
      </c>
      <c r="H20" s="6" t="s">
        <v>4</v>
      </c>
      <c r="I20" s="6" t="s">
        <v>9</v>
      </c>
      <c r="J20" s="6" t="s">
        <v>12</v>
      </c>
      <c r="K20" s="6" t="s">
        <v>10</v>
      </c>
      <c r="L20" s="6" t="s">
        <v>11</v>
      </c>
      <c r="M20" s="6" t="s">
        <v>13</v>
      </c>
    </row>
    <row r="21" spans="1:13" x14ac:dyDescent="0.35">
      <c r="A21" s="7"/>
      <c r="B21" s="8"/>
      <c r="C21" s="7"/>
      <c r="D21" s="16"/>
      <c r="E21" s="16"/>
      <c r="F21" s="16"/>
      <c r="G21" s="16" t="s">
        <v>60</v>
      </c>
      <c r="H21" s="7"/>
      <c r="I21" s="13"/>
      <c r="J21" s="10"/>
      <c r="K21" s="10"/>
      <c r="L21" s="10"/>
      <c r="M21" s="10"/>
    </row>
    <row r="22" spans="1:13" x14ac:dyDescent="0.35">
      <c r="A22" s="16"/>
      <c r="B22" s="16"/>
      <c r="C22" s="16"/>
      <c r="D22" s="16"/>
      <c r="E22" s="16"/>
      <c r="F22" s="16"/>
      <c r="G22" s="16"/>
      <c r="H22" s="16"/>
      <c r="I22" s="16"/>
      <c r="J22" s="16"/>
      <c r="K22" s="16"/>
      <c r="L22" s="16"/>
      <c r="M22" s="16"/>
    </row>
    <row r="23" spans="1:13" x14ac:dyDescent="0.35">
      <c r="A23" s="16"/>
      <c r="B23" s="16"/>
      <c r="C23" s="16"/>
      <c r="D23" s="16"/>
      <c r="E23" s="16"/>
      <c r="F23" s="16"/>
      <c r="G23" s="16"/>
      <c r="H23" s="16"/>
      <c r="I23" s="16"/>
      <c r="J23" s="16"/>
      <c r="K23" s="16"/>
      <c r="L23" s="16"/>
      <c r="M23" s="16"/>
    </row>
    <row r="24" spans="1:13" x14ac:dyDescent="0.35">
      <c r="A24" s="16"/>
      <c r="B24" s="16"/>
      <c r="C24" s="16"/>
      <c r="D24" s="16"/>
      <c r="E24" s="16"/>
      <c r="F24" s="16"/>
      <c r="G24" s="16"/>
      <c r="H24" s="16"/>
      <c r="I24" s="16"/>
      <c r="J24" s="16"/>
      <c r="K24" s="16"/>
      <c r="L24" s="16"/>
      <c r="M24" s="16"/>
    </row>
  </sheetData>
  <mergeCells count="3">
    <mergeCell ref="A17:B17"/>
    <mergeCell ref="C17:E17"/>
    <mergeCell ref="F17:H17"/>
  </mergeCells>
  <pageMargins left="0.45" right="0.45" top="0.75" bottom="0.75" header="0.3" footer="0.3"/>
  <pageSetup orientation="portrait" r:id="rId1"/>
  <headerFooter>
    <oddHeader>&amp;LAbby Jones&amp;CCIT 110 J-Term 2020&amp;RDate Printed: &amp;D</oddHeader>
    <oddFooter>&amp;LFile: &amp;F&amp;CPage: &amp;P of &amp;N&amp;RSheet: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My GPA</vt:lpstr>
      <vt:lpstr>Grade Scale</vt:lpstr>
      <vt:lpstr>GPA Estimator</vt:lpstr>
      <vt:lpstr>Abby's GPA</vt:lpstr>
      <vt:lpstr>GradeTable</vt:lpstr>
      <vt:lpstr>'Abby''s GPA'!Print_Titles</vt:lpstr>
      <vt:lpstr>'My GPA'!Print_Titles</vt:lpstr>
    </vt:vector>
  </TitlesOfParts>
  <Company>Loras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Kabryn J. Cook</dc:creator>
  <cp:lastModifiedBy>Abigail K. Jones</cp:lastModifiedBy>
  <cp:lastPrinted>2020-01-15T19:45:02Z</cp:lastPrinted>
  <dcterms:created xsi:type="dcterms:W3CDTF">2019-10-24T00:33:04Z</dcterms:created>
  <dcterms:modified xsi:type="dcterms:W3CDTF">2020-01-15T19:50:08Z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4c8d0f6a-963e-4393-a134-1192cfb9c59c</vt:lpwstr>
  </property>
</Properties>
</file>